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202309国有资产与实验室管理处（大仪岗）\2025年\00 广西大学关于开展2024年度大型科研仪器绩效考核工作的通知20250402\00 广西大学关于开展2024年度大型科研仪器绩效考核工作的通知20250409\关于审定《关于开展2024年度大型科研仪器绩效考核工作的通知》的请示（文件系统上已呈文）\"/>
    </mc:Choice>
  </mc:AlternateContent>
  <xr:revisionPtr revIDLastSave="0" documentId="13_ncr:1_{00C9152E-FD97-4484-AEE4-14A763A64466}" xr6:coauthVersionLast="47" xr6:coauthVersionMax="47" xr10:uidLastSave="{00000000-0000-0000-0000-000000000000}"/>
  <bookViews>
    <workbookView xWindow="-120" yWindow="-120" windowWidth="29040" windowHeight="15840" tabRatio="923" xr2:uid="{00000000-000D-0000-FFFF-FFFF00000000}"/>
  </bookViews>
  <sheets>
    <sheet name="参与考核单位" sheetId="25" r:id="rId1"/>
    <sheet name="01电气" sheetId="5" r:id="rId2"/>
    <sheet name="02动科" sheetId="6" r:id="rId3"/>
    <sheet name="03分测" sheetId="7" r:id="rId4"/>
    <sheet name="04碳酸钙" sheetId="8" r:id="rId5"/>
    <sheet name="05海洋" sheetId="9" r:id="rId6"/>
    <sheet name="06化院" sheetId="10" r:id="rId7"/>
    <sheet name="07机械" sheetId="11" r:id="rId8"/>
    <sheet name="08计科" sheetId="12" r:id="rId9"/>
    <sheet name="09金属中心" sheetId="13" r:id="rId10"/>
    <sheet name="10林学" sheetId="14" r:id="rId11"/>
    <sheet name="11马院" sheetId="15" r:id="rId12"/>
    <sheet name="12农学" sheetId="16" r:id="rId13"/>
    <sheet name="13轻工" sheetId="17" r:id="rId14"/>
    <sheet name="14生科" sheetId="18" r:id="rId15"/>
    <sheet name="15土木" sheetId="19" r:id="rId16"/>
    <sheet name="16文学" sheetId="20" r:id="rId17"/>
    <sheet name="17物理" sheetId="21" r:id="rId18"/>
    <sheet name="18国重" sheetId="22" r:id="rId19"/>
    <sheet name="19医学院" sheetId="23" r:id="rId20"/>
    <sheet name="20资环材" sheetId="24" r:id="rId21"/>
  </sheets>
  <definedNames>
    <definedName name="_xlnm.Print_Area" localSheetId="0">参与考核单位!$A$2:$E$23</definedName>
    <definedName name="_xlnm.Print_Titles" localSheetId="0">参与考核单位!$2:$2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 i="5" l="1"/>
  <c r="R5" i="5"/>
  <c r="R6" i="5"/>
  <c r="R7" i="5"/>
  <c r="R8" i="5"/>
  <c r="R9" i="5"/>
  <c r="S9" i="5" s="1" a="1"/>
  <c r="S9" i="5" s="1"/>
  <c r="R10" i="5"/>
  <c r="R11" i="5"/>
  <c r="R12" i="5"/>
  <c r="R13" i="5"/>
  <c r="R14" i="5"/>
  <c r="R15" i="5"/>
  <c r="R16" i="5"/>
  <c r="R3" i="5"/>
  <c r="S3" i="5" s="1" a="1"/>
  <c r="S3" i="5" s="1"/>
  <c r="R12" i="7"/>
  <c r="S12" i="7" s="1" a="1"/>
  <c r="S12" i="7" s="1"/>
  <c r="M12" i="24"/>
  <c r="N12" i="24" s="1" a="1"/>
  <c r="N12" i="24" s="1"/>
  <c r="M20" i="24"/>
  <c r="N20" i="24" s="1" a="1"/>
  <c r="N20" i="24" s="1"/>
  <c r="M28" i="24"/>
  <c r="N28" i="24" s="1" a="1"/>
  <c r="N28" i="24" s="1"/>
  <c r="M36" i="24"/>
  <c r="N36" i="24" s="1" a="1"/>
  <c r="N36" i="24" s="1"/>
  <c r="M44" i="24"/>
  <c r="N44" i="24" s="1" a="1"/>
  <c r="N44" i="24" s="1"/>
  <c r="M52" i="24"/>
  <c r="N52" i="24" s="1" a="1"/>
  <c r="N52" i="24" s="1"/>
  <c r="M60" i="24"/>
  <c r="N60" i="24" s="1" a="1"/>
  <c r="N60" i="24" s="1"/>
  <c r="M68" i="24"/>
  <c r="N68" i="24" s="1" a="1"/>
  <c r="N68" i="24" s="1"/>
  <c r="M76" i="24"/>
  <c r="N76" i="24" s="1" a="1"/>
  <c r="N76" i="24" s="1"/>
  <c r="M12" i="22"/>
  <c r="N12" i="22" s="1" a="1"/>
  <c r="N12" i="22" s="1"/>
  <c r="M20" i="22"/>
  <c r="N20" i="22" s="1" a="1"/>
  <c r="N20" i="22" s="1"/>
  <c r="M28" i="22"/>
  <c r="N28" i="22" s="1" a="1"/>
  <c r="N28" i="22" s="1"/>
  <c r="M36" i="22"/>
  <c r="N36" i="22" s="1" a="1"/>
  <c r="N36" i="22" s="1"/>
  <c r="M12" i="21"/>
  <c r="N12" i="21" s="1" a="1"/>
  <c r="N12" i="21" s="1"/>
  <c r="M20" i="21"/>
  <c r="N20" i="21" s="1" a="1"/>
  <c r="N20" i="21" s="1"/>
  <c r="M28" i="21"/>
  <c r="N28" i="21" s="1" a="1"/>
  <c r="N28" i="21" s="1"/>
  <c r="M36" i="21"/>
  <c r="N36" i="21" s="1" a="1"/>
  <c r="N36" i="21" s="1"/>
  <c r="M44" i="21"/>
  <c r="N44" i="21" s="1" a="1"/>
  <c r="N44" i="21" s="1"/>
  <c r="M52" i="21"/>
  <c r="N52" i="21" s="1" a="1"/>
  <c r="N52" i="21" s="1"/>
  <c r="M60" i="21"/>
  <c r="N60" i="21" s="1" a="1"/>
  <c r="N60" i="21" s="1"/>
  <c r="M68" i="21"/>
  <c r="N68" i="21" s="1" a="1"/>
  <c r="N68" i="21" s="1"/>
  <c r="M76" i="21"/>
  <c r="N76" i="21" s="1" a="1"/>
  <c r="N76" i="21" s="1"/>
  <c r="M84" i="21"/>
  <c r="N84" i="21" s="1" a="1"/>
  <c r="N84" i="21" s="1"/>
  <c r="M10" i="19"/>
  <c r="N10" i="19" s="1" a="1"/>
  <c r="N10" i="19" s="1"/>
  <c r="M12" i="19"/>
  <c r="N12" i="19" s="1" a="1"/>
  <c r="N12" i="19" s="1"/>
  <c r="M18" i="19"/>
  <c r="N18" i="19" s="1" a="1"/>
  <c r="N18" i="19" s="1"/>
  <c r="M26" i="19"/>
  <c r="N26" i="19" s="1" a="1"/>
  <c r="N26" i="19" s="1"/>
  <c r="M28" i="19"/>
  <c r="N28" i="19" s="1" a="1"/>
  <c r="N28" i="19" s="1"/>
  <c r="M36" i="19"/>
  <c r="N36" i="19" s="1" a="1"/>
  <c r="N36" i="19" s="1"/>
  <c r="M44" i="19"/>
  <c r="N44" i="19" s="1" a="1"/>
  <c r="N44" i="19" s="1"/>
  <c r="M52" i="19"/>
  <c r="N52" i="19" s="1" a="1"/>
  <c r="N52" i="19" s="1"/>
  <c r="M60" i="19"/>
  <c r="N60" i="19" s="1" a="1"/>
  <c r="N60" i="19" s="1"/>
  <c r="M10" i="18"/>
  <c r="N10" i="18" s="1" a="1"/>
  <c r="N10" i="18" s="1"/>
  <c r="M12" i="17"/>
  <c r="N12" i="17" s="1" a="1"/>
  <c r="N12" i="17" s="1"/>
  <c r="M20" i="17"/>
  <c r="N20" i="17" s="1" a="1"/>
  <c r="N20" i="17" s="1"/>
  <c r="M26" i="17"/>
  <c r="N26" i="17" s="1" a="1"/>
  <c r="N26" i="17" s="1"/>
  <c r="M28" i="17"/>
  <c r="N28" i="17" s="1" a="1"/>
  <c r="N28" i="17" s="1"/>
  <c r="M34" i="17"/>
  <c r="N34" i="17" s="1" a="1"/>
  <c r="N34" i="17" s="1"/>
  <c r="M58" i="17"/>
  <c r="N58" i="17" s="1" a="1"/>
  <c r="N58" i="17" s="1"/>
  <c r="M82" i="17"/>
  <c r="N82" i="17" s="1" a="1"/>
  <c r="N82" i="17" s="1"/>
  <c r="M12" i="16"/>
  <c r="N12" i="16" s="1" a="1"/>
  <c r="N12" i="16" s="1"/>
  <c r="M20" i="16"/>
  <c r="N20" i="16" s="1" a="1"/>
  <c r="N20" i="16" s="1"/>
  <c r="M28" i="16"/>
  <c r="N28" i="16" s="1" a="1"/>
  <c r="N28" i="16" s="1"/>
  <c r="M36" i="16"/>
  <c r="N36" i="16" s="1" a="1"/>
  <c r="N36" i="16" s="1"/>
  <c r="M10" i="14"/>
  <c r="N10" i="14" s="1" a="1"/>
  <c r="N10" i="14" s="1"/>
  <c r="M12" i="14"/>
  <c r="N12" i="14" s="1" a="1"/>
  <c r="N12" i="14" s="1"/>
  <c r="M18" i="14"/>
  <c r="N18" i="14" s="1" a="1"/>
  <c r="N18" i="14" s="1"/>
  <c r="M20" i="14"/>
  <c r="N20" i="14" s="1" a="1"/>
  <c r="N20" i="14" s="1"/>
  <c r="M9" i="13"/>
  <c r="N9" i="13" s="1" a="1"/>
  <c r="N9" i="13" s="1"/>
  <c r="M10" i="13"/>
  <c r="N10" i="13" s="1" a="1"/>
  <c r="N10" i="13" s="1"/>
  <c r="M12" i="11"/>
  <c r="N12" i="11" s="1" a="1"/>
  <c r="N12" i="11" s="1"/>
  <c r="M20" i="11"/>
  <c r="N20" i="11" s="1" a="1"/>
  <c r="N20" i="11" s="1"/>
  <c r="M28" i="11"/>
  <c r="N28" i="11" s="1" a="1"/>
  <c r="N28" i="11" s="1"/>
  <c r="M36" i="11"/>
  <c r="N36" i="11" s="1" a="1"/>
  <c r="N36" i="11" s="1"/>
  <c r="M44" i="11"/>
  <c r="N44" i="11" s="1" a="1"/>
  <c r="N44" i="11" s="1"/>
  <c r="M12" i="10"/>
  <c r="N12" i="10" s="1" a="1"/>
  <c r="N12" i="10" s="1"/>
  <c r="M18" i="10"/>
  <c r="N18" i="10" s="1" a="1"/>
  <c r="N18" i="10" s="1"/>
  <c r="M20" i="10"/>
  <c r="N20" i="10" s="1" a="1"/>
  <c r="N20" i="10" s="1"/>
  <c r="M26" i="10"/>
  <c r="N26" i="10" s="1" a="1"/>
  <c r="N26" i="10" s="1"/>
  <c r="M28" i="10"/>
  <c r="N28" i="10" s="1" a="1"/>
  <c r="N28" i="10" s="1"/>
  <c r="M34" i="10"/>
  <c r="N34" i="10" s="1" a="1"/>
  <c r="N34" i="10" s="1"/>
  <c r="M36" i="10"/>
  <c r="N36" i="10" s="1" a="1"/>
  <c r="N36" i="10" s="1"/>
  <c r="M42" i="10"/>
  <c r="N42" i="10" s="1" a="1"/>
  <c r="N42" i="10" s="1"/>
  <c r="M44" i="10"/>
  <c r="N44" i="10" s="1" a="1"/>
  <c r="N44" i="10" s="1"/>
  <c r="M50" i="10"/>
  <c r="N50" i="10" s="1" a="1"/>
  <c r="N50" i="10" s="1"/>
  <c r="M52" i="10"/>
  <c r="N52" i="10" s="1" a="1"/>
  <c r="N52" i="10" s="1"/>
  <c r="M58" i="10"/>
  <c r="N58" i="10" s="1" a="1"/>
  <c r="N58" i="10" s="1"/>
  <c r="M60" i="10"/>
  <c r="N60" i="10" s="1" a="1"/>
  <c r="N60" i="10" s="1"/>
  <c r="M66" i="10"/>
  <c r="N66" i="10" s="1" a="1"/>
  <c r="N66" i="10" s="1"/>
  <c r="M68" i="10"/>
  <c r="N68" i="10" s="1" a="1"/>
  <c r="N68" i="10" s="1"/>
  <c r="M10" i="9"/>
  <c r="N10" i="9" s="1" a="1"/>
  <c r="N10" i="9" s="1"/>
  <c r="M12" i="9"/>
  <c r="N12" i="9" s="1" a="1"/>
  <c r="N12" i="9" s="1"/>
  <c r="M18" i="9"/>
  <c r="N18" i="9" s="1" a="1"/>
  <c r="N18" i="9" s="1"/>
  <c r="M20" i="9"/>
  <c r="N20" i="9" s="1" a="1"/>
  <c r="N20" i="9" s="1"/>
  <c r="M26" i="9"/>
  <c r="N26" i="9" s="1" a="1"/>
  <c r="N26" i="9" s="1"/>
  <c r="M28" i="9"/>
  <c r="N28" i="9" s="1" a="1"/>
  <c r="N28" i="9" s="1"/>
  <c r="M34" i="9"/>
  <c r="N34" i="9" s="1" a="1"/>
  <c r="N34" i="9" s="1"/>
  <c r="M36" i="9"/>
  <c r="N36" i="9" s="1" a="1"/>
  <c r="N36" i="9" s="1"/>
  <c r="M10" i="7"/>
  <c r="N10" i="7" s="1" a="1"/>
  <c r="N10" i="7" s="1"/>
  <c r="M12" i="7"/>
  <c r="N12" i="7" s="1" a="1"/>
  <c r="N12" i="7" s="1"/>
  <c r="M18" i="7"/>
  <c r="N18" i="7" s="1" a="1"/>
  <c r="N18" i="7" s="1"/>
  <c r="M20" i="7"/>
  <c r="N20" i="7" s="1" a="1"/>
  <c r="N20" i="7" s="1"/>
  <c r="M10" i="6"/>
  <c r="N10" i="6" s="1" a="1"/>
  <c r="N10" i="6" s="1"/>
  <c r="M18" i="6"/>
  <c r="N18" i="6" s="1" a="1"/>
  <c r="N18" i="6" s="1"/>
  <c r="M10" i="5"/>
  <c r="N10" i="5" s="1" a="1"/>
  <c r="N10" i="5" s="1"/>
  <c r="H9" i="25"/>
  <c r="D23" i="25"/>
  <c r="C23" i="25"/>
  <c r="R4" i="24"/>
  <c r="R5" i="24"/>
  <c r="R6" i="24"/>
  <c r="R7" i="24"/>
  <c r="R8" i="24"/>
  <c r="R9" i="24"/>
  <c r="R10" i="24"/>
  <c r="S10" i="24" s="1" a="1"/>
  <c r="S10" i="24" s="1"/>
  <c r="R11" i="24"/>
  <c r="S11" i="24" s="1" a="1"/>
  <c r="S11" i="24" s="1"/>
  <c r="R12" i="24"/>
  <c r="S12" i="24" s="1" a="1"/>
  <c r="S12" i="24" s="1"/>
  <c r="R13" i="24"/>
  <c r="R14" i="24"/>
  <c r="R15" i="24"/>
  <c r="R16" i="24"/>
  <c r="R17" i="24"/>
  <c r="R18" i="24"/>
  <c r="S18" i="24" s="1" a="1"/>
  <c r="S18" i="24" s="1"/>
  <c r="R19" i="24"/>
  <c r="S19" i="24" s="1" a="1"/>
  <c r="S19" i="24" s="1"/>
  <c r="R20" i="24"/>
  <c r="S20" i="24" s="1" a="1"/>
  <c r="S20" i="24" s="1"/>
  <c r="R21" i="24"/>
  <c r="R22" i="24"/>
  <c r="R23" i="24"/>
  <c r="S23" i="24" s="1" a="1"/>
  <c r="S23" i="24" s="1"/>
  <c r="R24" i="24"/>
  <c r="R25" i="24"/>
  <c r="R26" i="24"/>
  <c r="S26" i="24" s="1" a="1"/>
  <c r="S26" i="24" s="1"/>
  <c r="R27" i="24"/>
  <c r="S27" i="24" s="1" a="1"/>
  <c r="S27" i="24" s="1"/>
  <c r="R28" i="24"/>
  <c r="S28" i="24" s="1" a="1"/>
  <c r="S28" i="24" s="1"/>
  <c r="R29" i="24"/>
  <c r="R30" i="24"/>
  <c r="R31" i="24"/>
  <c r="R32" i="24"/>
  <c r="R33" i="24"/>
  <c r="R34" i="24"/>
  <c r="S34" i="24" s="1" a="1"/>
  <c r="S34" i="24" s="1"/>
  <c r="R35" i="24"/>
  <c r="S35" i="24" s="1" a="1"/>
  <c r="S35" i="24" s="1"/>
  <c r="R36" i="24"/>
  <c r="S36" i="24" s="1" a="1"/>
  <c r="S36" i="24" s="1"/>
  <c r="R37" i="24"/>
  <c r="R38" i="24"/>
  <c r="R39" i="24"/>
  <c r="R40" i="24"/>
  <c r="R41" i="24"/>
  <c r="R42" i="24"/>
  <c r="R43" i="24"/>
  <c r="S43" i="24" s="1" a="1"/>
  <c r="S43" i="24" s="1"/>
  <c r="R44" i="24"/>
  <c r="S44" i="24" s="1" a="1"/>
  <c r="S44" i="24" s="1"/>
  <c r="R45" i="24"/>
  <c r="R46" i="24"/>
  <c r="R47" i="24"/>
  <c r="S47" i="24" s="1" a="1"/>
  <c r="S47" i="24" s="1"/>
  <c r="R48" i="24"/>
  <c r="R49" i="24"/>
  <c r="R50" i="24"/>
  <c r="R51" i="24"/>
  <c r="S51" i="24" s="1" a="1"/>
  <c r="S51" i="24" s="1"/>
  <c r="R52" i="24"/>
  <c r="S52" i="24" s="1" a="1"/>
  <c r="S52" i="24" s="1"/>
  <c r="R53" i="24"/>
  <c r="R54" i="24"/>
  <c r="R55" i="24"/>
  <c r="S55" i="24" s="1" a="1"/>
  <c r="S55" i="24" s="1"/>
  <c r="R56" i="24"/>
  <c r="R57" i="24"/>
  <c r="R58" i="24"/>
  <c r="S58" i="24" s="1" a="1"/>
  <c r="S58" i="24" s="1"/>
  <c r="R59" i="24"/>
  <c r="S59" i="24" s="1" a="1"/>
  <c r="S59" i="24" s="1"/>
  <c r="R60" i="24"/>
  <c r="S60" i="24" s="1" a="1"/>
  <c r="S60" i="24" s="1"/>
  <c r="R61" i="24"/>
  <c r="R62" i="24"/>
  <c r="R63" i="24"/>
  <c r="R64" i="24"/>
  <c r="R65" i="24"/>
  <c r="R66" i="24"/>
  <c r="S66" i="24" s="1" a="1"/>
  <c r="S66" i="24" s="1"/>
  <c r="R67" i="24"/>
  <c r="S67" i="24" s="1" a="1"/>
  <c r="S67" i="24" s="1"/>
  <c r="R68" i="24"/>
  <c r="S68" i="24" s="1" a="1"/>
  <c r="S68" i="24" s="1"/>
  <c r="R69" i="24"/>
  <c r="R70" i="24"/>
  <c r="R71" i="24"/>
  <c r="R72" i="24"/>
  <c r="R73" i="24"/>
  <c r="R74" i="24"/>
  <c r="S74" i="24" s="1" a="1"/>
  <c r="S74" i="24" s="1"/>
  <c r="R75" i="24"/>
  <c r="S75" i="24" s="1" a="1"/>
  <c r="S75" i="24" s="1"/>
  <c r="R76" i="24"/>
  <c r="S76" i="24" s="1" a="1"/>
  <c r="S76" i="24" s="1"/>
  <c r="R77" i="24"/>
  <c r="R78" i="24"/>
  <c r="R79" i="24"/>
  <c r="R3" i="24"/>
  <c r="S3" i="24" s="1" a="1"/>
  <c r="S3" i="24" s="1"/>
  <c r="R4" i="23"/>
  <c r="S4" i="23" s="1" a="1"/>
  <c r="S4" i="23" s="1"/>
  <c r="R5" i="23"/>
  <c r="R6" i="23"/>
  <c r="S6" i="23" s="1" a="1"/>
  <c r="S6" i="23" s="1"/>
  <c r="R7" i="23"/>
  <c r="R8" i="23"/>
  <c r="R9" i="23"/>
  <c r="R10" i="23"/>
  <c r="R3" i="23"/>
  <c r="R4" i="22"/>
  <c r="R5" i="22"/>
  <c r="S5" i="22" s="1" a="1"/>
  <c r="S5" i="22" s="1"/>
  <c r="R6" i="22"/>
  <c r="S6" i="22" s="1" a="1"/>
  <c r="S6" i="22" s="1"/>
  <c r="R7" i="22"/>
  <c r="S7" i="22" s="1" a="1"/>
  <c r="S7" i="22" s="1"/>
  <c r="R8" i="22"/>
  <c r="R9" i="22"/>
  <c r="S9" i="22" s="1" a="1"/>
  <c r="S9" i="22" s="1"/>
  <c r="R10" i="22"/>
  <c r="R11" i="22"/>
  <c r="S11" i="22" s="1" a="1"/>
  <c r="S11" i="22" s="1"/>
  <c r="R12" i="22"/>
  <c r="S12" i="22" s="1" a="1"/>
  <c r="S12" i="22" s="1"/>
  <c r="R13" i="22"/>
  <c r="R14" i="22"/>
  <c r="S14" i="22" s="1" a="1"/>
  <c r="S14" i="22" s="1"/>
  <c r="R15" i="22"/>
  <c r="S15" i="22" s="1" a="1"/>
  <c r="S15" i="22" s="1"/>
  <c r="R16" i="22"/>
  <c r="R17" i="22"/>
  <c r="S17" i="22" s="1" a="1"/>
  <c r="S17" i="22" s="1"/>
  <c r="R18" i="22"/>
  <c r="R19" i="22"/>
  <c r="S19" i="22" s="1" a="1"/>
  <c r="S19" i="22" s="1"/>
  <c r="R20" i="22"/>
  <c r="S20" i="22" s="1" a="1"/>
  <c r="S20" i="22" s="1"/>
  <c r="R21" i="22"/>
  <c r="S21" i="22" s="1" a="1"/>
  <c r="S21" i="22" s="1"/>
  <c r="R22" i="22"/>
  <c r="S22" i="22" s="1" a="1"/>
  <c r="S22" i="22" s="1"/>
  <c r="R23" i="22"/>
  <c r="S23" i="22" s="1" a="1"/>
  <c r="S23" i="22" s="1"/>
  <c r="R24" i="22"/>
  <c r="R25" i="22"/>
  <c r="S25" i="22" s="1" a="1"/>
  <c r="S25" i="22" s="1"/>
  <c r="R26" i="22"/>
  <c r="R27" i="22"/>
  <c r="S27" i="22" s="1" a="1"/>
  <c r="S27" i="22" s="1"/>
  <c r="R28" i="22"/>
  <c r="S28" i="22" s="1" a="1"/>
  <c r="S28" i="22" s="1"/>
  <c r="R29" i="22"/>
  <c r="S29" i="22" s="1" a="1"/>
  <c r="S29" i="22" s="1"/>
  <c r="R30" i="22"/>
  <c r="S30" i="22" s="1" a="1"/>
  <c r="S30" i="22" s="1"/>
  <c r="R31" i="22"/>
  <c r="R32" i="22"/>
  <c r="R33" i="22"/>
  <c r="S33" i="22" s="1" a="1"/>
  <c r="S33" i="22" s="1"/>
  <c r="R34" i="22"/>
  <c r="R35" i="22"/>
  <c r="S35" i="22" s="1" a="1"/>
  <c r="S35" i="22" s="1"/>
  <c r="R36" i="22"/>
  <c r="S36" i="22" s="1" a="1"/>
  <c r="S36" i="22" s="1"/>
  <c r="R37" i="22"/>
  <c r="S37" i="22" s="1" a="1"/>
  <c r="S37" i="22" s="1"/>
  <c r="R38" i="22"/>
  <c r="S38" i="22" s="1" a="1"/>
  <c r="S38" i="22" s="1"/>
  <c r="R39" i="22"/>
  <c r="S39" i="22" s="1" a="1"/>
  <c r="S39" i="22" s="1"/>
  <c r="R3" i="22"/>
  <c r="R4" i="21"/>
  <c r="S4" i="21" s="1" a="1"/>
  <c r="S4" i="21" s="1"/>
  <c r="R5" i="21"/>
  <c r="R6" i="21"/>
  <c r="R7" i="21"/>
  <c r="R8" i="21"/>
  <c r="R9" i="21"/>
  <c r="S9" i="21" s="1" a="1"/>
  <c r="S9" i="21" s="1"/>
  <c r="R10" i="21"/>
  <c r="S10" i="21" s="1" a="1"/>
  <c r="S10" i="21" s="1"/>
  <c r="R11" i="21"/>
  <c r="S11" i="21" s="1" a="1"/>
  <c r="S11" i="21" s="1"/>
  <c r="R12" i="21"/>
  <c r="R13" i="21"/>
  <c r="R14" i="21"/>
  <c r="R15" i="21"/>
  <c r="R16" i="21"/>
  <c r="R17" i="21"/>
  <c r="S17" i="21" s="1" a="1"/>
  <c r="S17" i="21" s="1"/>
  <c r="R18" i="21"/>
  <c r="S18" i="21" s="1" a="1"/>
  <c r="S18" i="21" s="1"/>
  <c r="R19" i="21"/>
  <c r="S19" i="21" s="1" a="1"/>
  <c r="S19" i="21" s="1"/>
  <c r="R20" i="21"/>
  <c r="R21" i="21"/>
  <c r="R22" i="21"/>
  <c r="R23" i="21"/>
  <c r="R24" i="21"/>
  <c r="R25" i="21"/>
  <c r="S25" i="21" s="1" a="1"/>
  <c r="S25" i="21" s="1"/>
  <c r="R26" i="21"/>
  <c r="S26" i="21" s="1" a="1"/>
  <c r="S26" i="21" s="1"/>
  <c r="R27" i="21"/>
  <c r="R28" i="21"/>
  <c r="R29" i="21"/>
  <c r="R30" i="21"/>
  <c r="R31" i="21"/>
  <c r="R32" i="21"/>
  <c r="R33" i="21"/>
  <c r="S33" i="21" s="1" a="1"/>
  <c r="S33" i="21" s="1"/>
  <c r="R34" i="21"/>
  <c r="S34" i="21" s="1" a="1"/>
  <c r="S34" i="21" s="1"/>
  <c r="R35" i="21"/>
  <c r="S35" i="21" s="1" a="1"/>
  <c r="S35" i="21" s="1"/>
  <c r="R36" i="21"/>
  <c r="R37" i="21"/>
  <c r="R38" i="21"/>
  <c r="R39" i="21"/>
  <c r="R40" i="21"/>
  <c r="R41" i="21"/>
  <c r="S41" i="21" s="1" a="1"/>
  <c r="S41" i="21" s="1"/>
  <c r="R42" i="21"/>
  <c r="S42" i="21" s="1" a="1"/>
  <c r="S42" i="21" s="1"/>
  <c r="R43" i="21"/>
  <c r="S43" i="21" s="1" a="1"/>
  <c r="S43" i="21" s="1"/>
  <c r="R44" i="21"/>
  <c r="R45" i="21"/>
  <c r="R46" i="21"/>
  <c r="R47" i="21"/>
  <c r="R48" i="21"/>
  <c r="R49" i="21"/>
  <c r="S49" i="21" s="1" a="1"/>
  <c r="S49" i="21" s="1"/>
  <c r="R50" i="21"/>
  <c r="S50" i="21" s="1" a="1"/>
  <c r="S50" i="21" s="1"/>
  <c r="R51" i="21"/>
  <c r="S51" i="21" s="1" a="1"/>
  <c r="S51" i="21" s="1"/>
  <c r="R52" i="21"/>
  <c r="R53" i="21"/>
  <c r="R54" i="21"/>
  <c r="R55" i="21"/>
  <c r="R56" i="21"/>
  <c r="R57" i="21"/>
  <c r="S57" i="21" s="1" a="1"/>
  <c r="S57" i="21" s="1"/>
  <c r="R58" i="21"/>
  <c r="S58" i="21" s="1" a="1"/>
  <c r="S58" i="21" s="1"/>
  <c r="R59" i="21"/>
  <c r="R60" i="21"/>
  <c r="R61" i="21"/>
  <c r="R62" i="21"/>
  <c r="R63" i="21"/>
  <c r="R64" i="21"/>
  <c r="R65" i="21"/>
  <c r="S65" i="21" s="1" a="1"/>
  <c r="S65" i="21" s="1"/>
  <c r="R66" i="21"/>
  <c r="S66" i="21" s="1" a="1"/>
  <c r="S66" i="21" s="1"/>
  <c r="R67" i="21"/>
  <c r="S67" i="21" s="1" a="1"/>
  <c r="S67" i="21" s="1"/>
  <c r="R68" i="21"/>
  <c r="R69" i="21"/>
  <c r="R70" i="21"/>
  <c r="R71" i="21"/>
  <c r="R72" i="21"/>
  <c r="R73" i="21"/>
  <c r="S73" i="21" s="1" a="1"/>
  <c r="S73" i="21" s="1"/>
  <c r="R74" i="21"/>
  <c r="S74" i="21" s="1" a="1"/>
  <c r="S74" i="21" s="1"/>
  <c r="R75" i="21"/>
  <c r="S75" i="21" s="1" a="1"/>
  <c r="S75" i="21" s="1"/>
  <c r="R76" i="21"/>
  <c r="R77" i="21"/>
  <c r="R78" i="21"/>
  <c r="R79" i="21"/>
  <c r="R80" i="21"/>
  <c r="R81" i="21"/>
  <c r="S81" i="21" s="1" a="1"/>
  <c r="S81" i="21" s="1"/>
  <c r="R82" i="21"/>
  <c r="S82" i="21" s="1" a="1"/>
  <c r="S82" i="21" s="1"/>
  <c r="R83" i="21"/>
  <c r="S83" i="21" s="1" a="1"/>
  <c r="S83" i="21" s="1"/>
  <c r="R84" i="21"/>
  <c r="R85" i="21"/>
  <c r="R86" i="21"/>
  <c r="R87" i="21"/>
  <c r="R88" i="21"/>
  <c r="R89" i="21"/>
  <c r="S89" i="21" s="1" a="1"/>
  <c r="S89" i="21" s="1"/>
  <c r="R90" i="21"/>
  <c r="R3" i="21"/>
  <c r="R4" i="20"/>
  <c r="R3" i="20"/>
  <c r="R4" i="19"/>
  <c r="R5" i="19"/>
  <c r="R6" i="19"/>
  <c r="R7" i="19"/>
  <c r="S7" i="19" s="1" a="1"/>
  <c r="S7" i="19" s="1"/>
  <c r="R8" i="19"/>
  <c r="S8" i="19" s="1" a="1"/>
  <c r="S8" i="19" s="1"/>
  <c r="R9" i="19"/>
  <c r="R10" i="19"/>
  <c r="R11" i="19"/>
  <c r="S11" i="19" s="1" a="1"/>
  <c r="S11" i="19" s="1"/>
  <c r="R12" i="19"/>
  <c r="R13" i="19"/>
  <c r="R14" i="19"/>
  <c r="R15" i="19"/>
  <c r="S15" i="19" s="1" a="1"/>
  <c r="S15" i="19" s="1"/>
  <c r="R16" i="19"/>
  <c r="S16" i="19" s="1" a="1"/>
  <c r="S16" i="19" s="1"/>
  <c r="R17" i="19"/>
  <c r="R18" i="19"/>
  <c r="R19" i="19"/>
  <c r="S19" i="19" s="1" a="1"/>
  <c r="S19" i="19" s="1"/>
  <c r="R20" i="19"/>
  <c r="R21" i="19"/>
  <c r="R22" i="19"/>
  <c r="R23" i="19"/>
  <c r="S23" i="19" s="1" a="1"/>
  <c r="S23" i="19" s="1"/>
  <c r="R24" i="19"/>
  <c r="S24" i="19" s="1" a="1"/>
  <c r="S24" i="19" s="1"/>
  <c r="R25" i="19"/>
  <c r="R26" i="19"/>
  <c r="R27" i="19"/>
  <c r="S27" i="19" s="1" a="1"/>
  <c r="S27" i="19" s="1"/>
  <c r="R28" i="19"/>
  <c r="R29" i="19"/>
  <c r="R30" i="19"/>
  <c r="R31" i="19"/>
  <c r="S31" i="19" s="1" a="1"/>
  <c r="S31" i="19" s="1"/>
  <c r="R32" i="19"/>
  <c r="S32" i="19" s="1" a="1"/>
  <c r="S32" i="19" s="1"/>
  <c r="R33" i="19"/>
  <c r="R34" i="19"/>
  <c r="R35" i="19"/>
  <c r="R36" i="19"/>
  <c r="R37" i="19"/>
  <c r="R38" i="19"/>
  <c r="R39" i="19"/>
  <c r="S39" i="19" s="1" a="1"/>
  <c r="S39" i="19" s="1"/>
  <c r="R40" i="19"/>
  <c r="R41" i="19"/>
  <c r="R42" i="19"/>
  <c r="R43" i="19"/>
  <c r="S43" i="19" s="1" a="1"/>
  <c r="S43" i="19" s="1"/>
  <c r="R44" i="19"/>
  <c r="R45" i="19"/>
  <c r="R46" i="19"/>
  <c r="R47" i="19"/>
  <c r="S47" i="19" s="1" a="1"/>
  <c r="S47" i="19" s="1"/>
  <c r="R48" i="19"/>
  <c r="S48" i="19" s="1" a="1"/>
  <c r="S48" i="19" s="1"/>
  <c r="R49" i="19"/>
  <c r="R50" i="19"/>
  <c r="R51" i="19"/>
  <c r="S51" i="19" s="1" a="1"/>
  <c r="S51" i="19" s="1"/>
  <c r="R52" i="19"/>
  <c r="R53" i="19"/>
  <c r="R54" i="19"/>
  <c r="R55" i="19"/>
  <c r="S55" i="19" s="1" a="1"/>
  <c r="S55" i="19" s="1"/>
  <c r="R56" i="19"/>
  <c r="S56" i="19" s="1" a="1"/>
  <c r="S56" i="19" s="1"/>
  <c r="R57" i="19"/>
  <c r="R58" i="19"/>
  <c r="R59" i="19"/>
  <c r="S59" i="19" s="1" a="1"/>
  <c r="S59" i="19" s="1"/>
  <c r="R60" i="19"/>
  <c r="R61" i="19"/>
  <c r="R62" i="19"/>
  <c r="R63" i="19"/>
  <c r="S63" i="19" s="1" a="1"/>
  <c r="S63" i="19" s="1"/>
  <c r="R64" i="19"/>
  <c r="S64" i="19" s="1" a="1"/>
  <c r="S64" i="19" s="1"/>
  <c r="R65" i="19"/>
  <c r="R3" i="19"/>
  <c r="R4" i="18"/>
  <c r="R5" i="18"/>
  <c r="R6" i="18"/>
  <c r="R7" i="18"/>
  <c r="R8" i="18"/>
  <c r="S8" i="18" s="1" a="1"/>
  <c r="S8" i="18" s="1"/>
  <c r="R9" i="18"/>
  <c r="S9" i="18" s="1" a="1"/>
  <c r="S9" i="18" s="1"/>
  <c r="R10" i="18"/>
  <c r="R11" i="18"/>
  <c r="S11" i="18" s="1" a="1"/>
  <c r="S11" i="18" s="1"/>
  <c r="R12" i="18"/>
  <c r="R13" i="18"/>
  <c r="R14" i="18"/>
  <c r="R15" i="18"/>
  <c r="R16" i="18"/>
  <c r="S16" i="18" s="1" a="1"/>
  <c r="S16" i="18" s="1"/>
  <c r="R17" i="18"/>
  <c r="S17" i="18" s="1" a="1"/>
  <c r="S17" i="18" s="1"/>
  <c r="R3" i="18"/>
  <c r="S3" i="18" s="1" a="1"/>
  <c r="S3" i="18" s="1"/>
  <c r="R4" i="17"/>
  <c r="R5" i="17"/>
  <c r="R6" i="17"/>
  <c r="R7" i="17"/>
  <c r="R8" i="17"/>
  <c r="R9" i="17"/>
  <c r="S9" i="17" s="1" a="1"/>
  <c r="S9" i="17" s="1"/>
  <c r="R10" i="17"/>
  <c r="S10" i="17" s="1" a="1"/>
  <c r="S10" i="17" s="1"/>
  <c r="R11" i="17"/>
  <c r="S11" i="17" s="1" a="1"/>
  <c r="S11" i="17" s="1"/>
  <c r="R12" i="17"/>
  <c r="R13" i="17"/>
  <c r="R14" i="17"/>
  <c r="R15" i="17"/>
  <c r="R16" i="17"/>
  <c r="R17" i="17"/>
  <c r="S17" i="17" s="1" a="1"/>
  <c r="S17" i="17" s="1"/>
  <c r="R18" i="17"/>
  <c r="S18" i="17" s="1" a="1"/>
  <c r="S18" i="17" s="1"/>
  <c r="R19" i="17"/>
  <c r="S19" i="17" s="1" a="1"/>
  <c r="S19" i="17" s="1"/>
  <c r="R20" i="17"/>
  <c r="R21" i="17"/>
  <c r="R22" i="17"/>
  <c r="R23" i="17"/>
  <c r="R24" i="17"/>
  <c r="R25" i="17"/>
  <c r="S25" i="17" s="1" a="1"/>
  <c r="S25" i="17" s="1"/>
  <c r="R26" i="17"/>
  <c r="S26" i="17" s="1" a="1"/>
  <c r="S26" i="17" s="1"/>
  <c r="R27" i="17"/>
  <c r="S27" i="17" s="1" a="1"/>
  <c r="S27" i="17" s="1"/>
  <c r="R28" i="17"/>
  <c r="R29" i="17"/>
  <c r="R30" i="17"/>
  <c r="R31" i="17"/>
  <c r="R32" i="17"/>
  <c r="R33" i="17"/>
  <c r="S33" i="17" s="1" a="1"/>
  <c r="S33" i="17" s="1"/>
  <c r="R34" i="17"/>
  <c r="S34" i="17" s="1" a="1"/>
  <c r="S34" i="17" s="1"/>
  <c r="R35" i="17"/>
  <c r="S35" i="17" s="1" a="1"/>
  <c r="S35" i="17" s="1"/>
  <c r="R36" i="17"/>
  <c r="R37" i="17"/>
  <c r="R38" i="17"/>
  <c r="R39" i="17"/>
  <c r="R40" i="17"/>
  <c r="R41" i="17"/>
  <c r="S41" i="17" s="1" a="1"/>
  <c r="S41" i="17" s="1"/>
  <c r="R42" i="17"/>
  <c r="S42" i="17" s="1" a="1"/>
  <c r="S42" i="17" s="1"/>
  <c r="R43" i="17"/>
  <c r="S43" i="17" s="1" a="1"/>
  <c r="S43" i="17" s="1"/>
  <c r="R44" i="17"/>
  <c r="R45" i="17"/>
  <c r="R46" i="17"/>
  <c r="R47" i="17"/>
  <c r="R48" i="17"/>
  <c r="R49" i="17"/>
  <c r="S49" i="17" s="1" a="1"/>
  <c r="S49" i="17" s="1"/>
  <c r="R50" i="17"/>
  <c r="S50" i="17" s="1" a="1"/>
  <c r="S50" i="17" s="1"/>
  <c r="R51" i="17"/>
  <c r="S51" i="17" s="1" a="1"/>
  <c r="S51" i="17" s="1"/>
  <c r="R52" i="17"/>
  <c r="R53" i="17"/>
  <c r="R54" i="17"/>
  <c r="R55" i="17"/>
  <c r="R56" i="17"/>
  <c r="R57" i="17"/>
  <c r="S57" i="17" s="1" a="1"/>
  <c r="S57" i="17" s="1"/>
  <c r="R58" i="17"/>
  <c r="S58" i="17" s="1" a="1"/>
  <c r="S58" i="17" s="1"/>
  <c r="R59" i="17"/>
  <c r="S59" i="17" s="1" a="1"/>
  <c r="S59" i="17" s="1"/>
  <c r="R60" i="17"/>
  <c r="R61" i="17"/>
  <c r="R62" i="17"/>
  <c r="R63" i="17"/>
  <c r="R64" i="17"/>
  <c r="R65" i="17"/>
  <c r="S65" i="17" s="1" a="1"/>
  <c r="S65" i="17" s="1"/>
  <c r="R66" i="17"/>
  <c r="S66" i="17" s="1" a="1"/>
  <c r="S66" i="17" s="1"/>
  <c r="R67" i="17"/>
  <c r="S67" i="17" s="1" a="1"/>
  <c r="S67" i="17" s="1"/>
  <c r="R68" i="17"/>
  <c r="R69" i="17"/>
  <c r="R70" i="17"/>
  <c r="R71" i="17"/>
  <c r="R72" i="17"/>
  <c r="R73" i="17"/>
  <c r="S73" i="17" s="1" a="1"/>
  <c r="S73" i="17" s="1"/>
  <c r="R74" i="17"/>
  <c r="S74" i="17" s="1" a="1"/>
  <c r="S74" i="17" s="1"/>
  <c r="R75" i="17"/>
  <c r="S75" i="17" s="1" a="1"/>
  <c r="S75" i="17" s="1"/>
  <c r="R76" i="17"/>
  <c r="R77" i="17"/>
  <c r="R78" i="17"/>
  <c r="R79" i="17"/>
  <c r="R80" i="17"/>
  <c r="R81" i="17"/>
  <c r="S81" i="17" s="1" a="1"/>
  <c r="S81" i="17" s="1"/>
  <c r="R82" i="17"/>
  <c r="S82" i="17" s="1" a="1"/>
  <c r="S82" i="17" s="1"/>
  <c r="R3" i="17"/>
  <c r="R4" i="16"/>
  <c r="R5" i="16"/>
  <c r="R6" i="16"/>
  <c r="R7" i="16"/>
  <c r="R8" i="16"/>
  <c r="R9" i="16"/>
  <c r="S9" i="16" s="1" a="1"/>
  <c r="S9" i="16" s="1"/>
  <c r="R10" i="16"/>
  <c r="S10" i="16" s="1" a="1"/>
  <c r="S10" i="16" s="1"/>
  <c r="R11" i="16"/>
  <c r="R12" i="16"/>
  <c r="R13" i="16"/>
  <c r="R14" i="16"/>
  <c r="R15" i="16"/>
  <c r="R16" i="16"/>
  <c r="R17" i="16"/>
  <c r="S17" i="16" s="1" a="1"/>
  <c r="S17" i="16" s="1"/>
  <c r="R18" i="16"/>
  <c r="S18" i="16" s="1" a="1"/>
  <c r="S18" i="16" s="1"/>
  <c r="R19" i="16"/>
  <c r="S19" i="16" s="1" a="1"/>
  <c r="S19" i="16" s="1"/>
  <c r="R20" i="16"/>
  <c r="R21" i="16"/>
  <c r="R22" i="16"/>
  <c r="R23" i="16"/>
  <c r="R24" i="16"/>
  <c r="R25" i="16"/>
  <c r="S25" i="16" s="1" a="1"/>
  <c r="S25" i="16" s="1"/>
  <c r="R26" i="16"/>
  <c r="S26" i="16" s="1" a="1"/>
  <c r="S26" i="16" s="1"/>
  <c r="R27" i="16"/>
  <c r="S27" i="16" s="1" a="1"/>
  <c r="S27" i="16" s="1"/>
  <c r="R28" i="16"/>
  <c r="R29" i="16"/>
  <c r="R30" i="16"/>
  <c r="R31" i="16"/>
  <c r="R32" i="16"/>
  <c r="R33" i="16"/>
  <c r="S33" i="16" s="1" a="1"/>
  <c r="S33" i="16" s="1"/>
  <c r="R34" i="16"/>
  <c r="S34" i="16" s="1" a="1"/>
  <c r="S34" i="16" s="1"/>
  <c r="R35" i="16"/>
  <c r="S35" i="16" s="1" a="1"/>
  <c r="S35" i="16" s="1"/>
  <c r="R36" i="16"/>
  <c r="R37" i="16"/>
  <c r="R38" i="16"/>
  <c r="R39" i="16"/>
  <c r="R40" i="16"/>
  <c r="R41" i="16"/>
  <c r="S41" i="16" s="1" a="1"/>
  <c r="S41" i="16" s="1"/>
  <c r="R3" i="16"/>
  <c r="S3" i="16" s="1" a="1"/>
  <c r="S3" i="16" s="1"/>
  <c r="R4" i="15"/>
  <c r="R3" i="15"/>
  <c r="R4" i="14"/>
  <c r="R5" i="14"/>
  <c r="R6" i="14"/>
  <c r="S6" i="14" s="1" a="1"/>
  <c r="S6" i="14" s="1"/>
  <c r="R7" i="14"/>
  <c r="S7" i="14" s="1" a="1"/>
  <c r="S7" i="14" s="1"/>
  <c r="R8" i="14"/>
  <c r="S8" i="14" s="1" a="1"/>
  <c r="S8" i="14" s="1"/>
  <c r="R9" i="14"/>
  <c r="S9" i="14" s="1" a="1"/>
  <c r="S9" i="14" s="1"/>
  <c r="R10" i="14"/>
  <c r="R11" i="14"/>
  <c r="R12" i="14"/>
  <c r="R13" i="14"/>
  <c r="R14" i="14"/>
  <c r="S14" i="14" s="1" a="1"/>
  <c r="S14" i="14" s="1"/>
  <c r="R15" i="14"/>
  <c r="S15" i="14" s="1" a="1"/>
  <c r="S15" i="14" s="1"/>
  <c r="R16" i="14"/>
  <c r="S16" i="14" s="1" a="1"/>
  <c r="S16" i="14" s="1"/>
  <c r="R17" i="14"/>
  <c r="S17" i="14" s="1" a="1"/>
  <c r="S17" i="14" s="1"/>
  <c r="R18" i="14"/>
  <c r="R19" i="14"/>
  <c r="R20" i="14"/>
  <c r="R21" i="14"/>
  <c r="R22" i="14"/>
  <c r="R23" i="14"/>
  <c r="R3" i="14"/>
  <c r="R4" i="13"/>
  <c r="S4" i="13" s="1" a="1"/>
  <c r="S4" i="13" s="1"/>
  <c r="R5" i="13"/>
  <c r="R6" i="13"/>
  <c r="R7" i="13"/>
  <c r="R8" i="13"/>
  <c r="R9" i="13"/>
  <c r="R10" i="13"/>
  <c r="S10" i="13" s="1" a="1"/>
  <c r="S10" i="13" s="1"/>
  <c r="R11" i="13"/>
  <c r="S11" i="13" s="1" a="1"/>
  <c r="S11" i="13" s="1"/>
  <c r="R12" i="13"/>
  <c r="S12" i="13" s="1" a="1"/>
  <c r="S12" i="13" s="1"/>
  <c r="R13" i="13"/>
  <c r="R14" i="13"/>
  <c r="R3" i="13"/>
  <c r="R4" i="12"/>
  <c r="S4" i="12" s="1" a="1"/>
  <c r="S4" i="12" s="1"/>
  <c r="R5" i="12"/>
  <c r="R6" i="12"/>
  <c r="S6" i="12" s="1" a="1"/>
  <c r="S6" i="12" s="1"/>
  <c r="R7" i="12"/>
  <c r="R3" i="12"/>
  <c r="S3" i="12" s="1" a="1"/>
  <c r="S3" i="12" s="1"/>
  <c r="R4" i="11"/>
  <c r="R5" i="11"/>
  <c r="R6" i="11"/>
  <c r="R7" i="11"/>
  <c r="R8" i="11"/>
  <c r="R9" i="11"/>
  <c r="S9" i="11" s="1" a="1"/>
  <c r="S9" i="11" s="1"/>
  <c r="R10" i="11"/>
  <c r="S10" i="11" s="1" a="1"/>
  <c r="S10" i="11" s="1"/>
  <c r="R11" i="11"/>
  <c r="S11" i="11" s="1" a="1"/>
  <c r="S11" i="11" s="1"/>
  <c r="R12" i="11"/>
  <c r="R13" i="11"/>
  <c r="R14" i="11"/>
  <c r="R15" i="11"/>
  <c r="R16" i="11"/>
  <c r="S16" i="11" s="1" a="1"/>
  <c r="S16" i="11" s="1"/>
  <c r="R17" i="11"/>
  <c r="R18" i="11"/>
  <c r="S18" i="11" s="1" a="1"/>
  <c r="S18" i="11" s="1"/>
  <c r="R19" i="11"/>
  <c r="S19" i="11" s="1" a="1"/>
  <c r="S19" i="11" s="1"/>
  <c r="R20" i="11"/>
  <c r="R21" i="11"/>
  <c r="R22" i="11"/>
  <c r="R23" i="11"/>
  <c r="R24" i="11"/>
  <c r="S24" i="11" s="1" a="1"/>
  <c r="S24" i="11" s="1"/>
  <c r="R25" i="11"/>
  <c r="S25" i="11" s="1" a="1"/>
  <c r="S25" i="11" s="1"/>
  <c r="R26" i="11"/>
  <c r="S26" i="11" s="1" a="1"/>
  <c r="S26" i="11" s="1"/>
  <c r="R27" i="11"/>
  <c r="S27" i="11" s="1" a="1"/>
  <c r="S27" i="11" s="1"/>
  <c r="R28" i="11"/>
  <c r="R29" i="11"/>
  <c r="R30" i="11"/>
  <c r="R31" i="11"/>
  <c r="R32" i="11"/>
  <c r="S32" i="11" s="1" a="1"/>
  <c r="S32" i="11" s="1"/>
  <c r="R33" i="11"/>
  <c r="S33" i="11" s="1" a="1"/>
  <c r="S33" i="11" s="1"/>
  <c r="R34" i="11"/>
  <c r="S34" i="11" s="1" a="1"/>
  <c r="S34" i="11" s="1"/>
  <c r="R35" i="11"/>
  <c r="S35" i="11" s="1" a="1"/>
  <c r="S35" i="11" s="1"/>
  <c r="R36" i="11"/>
  <c r="R37" i="11"/>
  <c r="R38" i="11"/>
  <c r="R39" i="11"/>
  <c r="R40" i="11"/>
  <c r="R41" i="11"/>
  <c r="R42" i="11"/>
  <c r="S42" i="11" s="1" a="1"/>
  <c r="S42" i="11" s="1"/>
  <c r="R43" i="11"/>
  <c r="S43" i="11" s="1" a="1"/>
  <c r="S43" i="11" s="1"/>
  <c r="R44" i="11"/>
  <c r="R45" i="11"/>
  <c r="R46" i="11"/>
  <c r="R47" i="11"/>
  <c r="R48" i="11"/>
  <c r="S48" i="11" s="1" a="1"/>
  <c r="S48" i="11" s="1"/>
  <c r="R49" i="11"/>
  <c r="S49" i="11" s="1" a="1"/>
  <c r="S49" i="11" s="1"/>
  <c r="R50" i="11"/>
  <c r="S50" i="11" s="1" a="1"/>
  <c r="S50" i="11" s="1"/>
  <c r="R51" i="11"/>
  <c r="S51" i="11" s="1" a="1"/>
  <c r="S51" i="11" s="1"/>
  <c r="R52" i="11"/>
  <c r="R53" i="11"/>
  <c r="R54" i="11"/>
  <c r="R55" i="11"/>
  <c r="R56" i="11"/>
  <c r="S56" i="11" s="1" a="1"/>
  <c r="S56" i="11" s="1"/>
  <c r="R57" i="11"/>
  <c r="S57" i="11" s="1" a="1"/>
  <c r="S57" i="11" s="1"/>
  <c r="R58" i="11"/>
  <c r="S58" i="11" s="1" a="1"/>
  <c r="S58" i="11" s="1"/>
  <c r="R59" i="11"/>
  <c r="S59" i="11" s="1" a="1"/>
  <c r="S59" i="11" s="1"/>
  <c r="R60" i="11"/>
  <c r="R61" i="11"/>
  <c r="R62" i="11"/>
  <c r="R3" i="11"/>
  <c r="R4" i="10"/>
  <c r="R5" i="10"/>
  <c r="R6" i="10"/>
  <c r="S6" i="10" s="1" a="1"/>
  <c r="S6" i="10" s="1"/>
  <c r="R7" i="10"/>
  <c r="R8" i="10"/>
  <c r="R9" i="10"/>
  <c r="R10" i="10"/>
  <c r="R11" i="10"/>
  <c r="S11" i="10" s="1" a="1"/>
  <c r="S11" i="10" s="1"/>
  <c r="R12" i="10"/>
  <c r="S12" i="10" s="1" a="1"/>
  <c r="S12" i="10" s="1"/>
  <c r="R13" i="10"/>
  <c r="R14" i="10"/>
  <c r="S14" i="10" s="1" a="1"/>
  <c r="S14" i="10" s="1"/>
  <c r="R15" i="10"/>
  <c r="S15" i="10" s="1" a="1"/>
  <c r="S15" i="10" s="1"/>
  <c r="R16" i="10"/>
  <c r="R17" i="10"/>
  <c r="R18" i="10"/>
  <c r="R19" i="10"/>
  <c r="S19" i="10" s="1" a="1"/>
  <c r="S19" i="10" s="1"/>
  <c r="R20" i="10"/>
  <c r="S20" i="10" s="1" a="1"/>
  <c r="S20" i="10" s="1"/>
  <c r="R21" i="10"/>
  <c r="R22" i="10"/>
  <c r="S22" i="10" s="1" a="1"/>
  <c r="S22" i="10" s="1"/>
  <c r="R23" i="10"/>
  <c r="S23" i="10" s="1" a="1"/>
  <c r="S23" i="10" s="1"/>
  <c r="R24" i="10"/>
  <c r="R25" i="10"/>
  <c r="R26" i="10"/>
  <c r="R27" i="10"/>
  <c r="S27" i="10" s="1" a="1"/>
  <c r="S27" i="10" s="1"/>
  <c r="R28" i="10"/>
  <c r="S28" i="10" s="1" a="1"/>
  <c r="S28" i="10" s="1"/>
  <c r="R29" i="10"/>
  <c r="R30" i="10"/>
  <c r="S30" i="10" s="1" a="1"/>
  <c r="S30" i="10" s="1"/>
  <c r="R31" i="10"/>
  <c r="S31" i="10" s="1" a="1"/>
  <c r="S31" i="10" s="1"/>
  <c r="R32" i="10"/>
  <c r="R33" i="10"/>
  <c r="R34" i="10"/>
  <c r="R35" i="10"/>
  <c r="S35" i="10" s="1" a="1"/>
  <c r="S35" i="10" s="1"/>
  <c r="R36" i="10"/>
  <c r="S36" i="10" s="1" a="1"/>
  <c r="S36" i="10" s="1"/>
  <c r="R37" i="10"/>
  <c r="R38" i="10"/>
  <c r="S38" i="10" s="1" a="1"/>
  <c r="S38" i="10" s="1"/>
  <c r="R39" i="10"/>
  <c r="S39" i="10" s="1" a="1"/>
  <c r="S39" i="10" s="1"/>
  <c r="R40" i="10"/>
  <c r="R41" i="10"/>
  <c r="R42" i="10"/>
  <c r="R43" i="10"/>
  <c r="S43" i="10" s="1" a="1"/>
  <c r="S43" i="10" s="1"/>
  <c r="R44" i="10"/>
  <c r="S44" i="10" s="1" a="1"/>
  <c r="S44" i="10" s="1"/>
  <c r="R45" i="10"/>
  <c r="R46" i="10"/>
  <c r="S46" i="10" s="1" a="1"/>
  <c r="S46" i="10" s="1"/>
  <c r="R47" i="10"/>
  <c r="S47" i="10" s="1" a="1"/>
  <c r="S47" i="10" s="1"/>
  <c r="R48" i="10"/>
  <c r="R49" i="10"/>
  <c r="R50" i="10"/>
  <c r="R51" i="10"/>
  <c r="S51" i="10" s="1" a="1"/>
  <c r="S51" i="10" s="1"/>
  <c r="R52" i="10"/>
  <c r="R53" i="10"/>
  <c r="R54" i="10"/>
  <c r="S54" i="10" s="1" a="1"/>
  <c r="S54" i="10" s="1"/>
  <c r="R55" i="10"/>
  <c r="R56" i="10"/>
  <c r="R57" i="10"/>
  <c r="R58" i="10"/>
  <c r="R59" i="10"/>
  <c r="S59" i="10" s="1" a="1"/>
  <c r="S59" i="10" s="1"/>
  <c r="R60" i="10"/>
  <c r="R61" i="10"/>
  <c r="R62" i="10"/>
  <c r="S62" i="10" s="1" a="1"/>
  <c r="S62" i="10" s="1"/>
  <c r="R63" i="10"/>
  <c r="S63" i="10" s="1" a="1"/>
  <c r="S63" i="10" s="1"/>
  <c r="R64" i="10"/>
  <c r="R65" i="10"/>
  <c r="R66" i="10"/>
  <c r="R67" i="10"/>
  <c r="S67" i="10" s="1" a="1"/>
  <c r="S67" i="10" s="1"/>
  <c r="R68" i="10"/>
  <c r="S68" i="10" s="1" a="1"/>
  <c r="S68" i="10" s="1"/>
  <c r="R69" i="10"/>
  <c r="R70" i="10"/>
  <c r="S70" i="10" s="1" a="1"/>
  <c r="S70" i="10" s="1"/>
  <c r="R71" i="10"/>
  <c r="S71" i="10" s="1" a="1"/>
  <c r="S71" i="10" s="1"/>
  <c r="R72" i="10"/>
  <c r="R3" i="10"/>
  <c r="R4" i="9"/>
  <c r="R5" i="9"/>
  <c r="R6" i="9"/>
  <c r="S6" i="9" s="1" a="1"/>
  <c r="S6" i="9" s="1"/>
  <c r="R7" i="9"/>
  <c r="S7" i="9" s="1" a="1"/>
  <c r="S7" i="9" s="1"/>
  <c r="R8" i="9"/>
  <c r="S8" i="9" s="1" a="1"/>
  <c r="S8" i="9" s="1"/>
  <c r="R9" i="9"/>
  <c r="R10" i="9"/>
  <c r="R11" i="9"/>
  <c r="S11" i="9" s="1" a="1"/>
  <c r="S11" i="9" s="1"/>
  <c r="R12" i="9"/>
  <c r="R13" i="9"/>
  <c r="R14" i="9"/>
  <c r="S14" i="9" s="1" a="1"/>
  <c r="S14" i="9" s="1"/>
  <c r="R15" i="9"/>
  <c r="S15" i="9" s="1" a="1"/>
  <c r="S15" i="9" s="1"/>
  <c r="R16" i="9"/>
  <c r="S16" i="9" s="1" a="1"/>
  <c r="S16" i="9" s="1"/>
  <c r="R17" i="9"/>
  <c r="S17" i="9" s="1" a="1"/>
  <c r="S17" i="9" s="1"/>
  <c r="R18" i="9"/>
  <c r="R19" i="9"/>
  <c r="R20" i="9"/>
  <c r="R21" i="9"/>
  <c r="R22" i="9"/>
  <c r="R23" i="9"/>
  <c r="R24" i="9"/>
  <c r="S24" i="9" s="1" a="1"/>
  <c r="S24" i="9" s="1"/>
  <c r="R25" i="9"/>
  <c r="S25" i="9" s="1" a="1"/>
  <c r="S25" i="9" s="1"/>
  <c r="R26" i="9"/>
  <c r="R27" i="9"/>
  <c r="R28" i="9"/>
  <c r="R29" i="9"/>
  <c r="R30" i="9"/>
  <c r="S30" i="9" s="1" a="1"/>
  <c r="S30" i="9" s="1"/>
  <c r="R31" i="9"/>
  <c r="S31" i="9" s="1" a="1"/>
  <c r="S31" i="9" s="1"/>
  <c r="R32" i="9"/>
  <c r="S32" i="9" s="1" a="1"/>
  <c r="S32" i="9" s="1"/>
  <c r="R33" i="9"/>
  <c r="S33" i="9" s="1" a="1"/>
  <c r="S33" i="9" s="1"/>
  <c r="R34" i="9"/>
  <c r="R35" i="9"/>
  <c r="R36" i="9"/>
  <c r="R37" i="9"/>
  <c r="R38" i="9"/>
  <c r="S38" i="9" s="1" a="1"/>
  <c r="S38" i="9" s="1"/>
  <c r="R39" i="9"/>
  <c r="S39" i="9" s="1" a="1"/>
  <c r="S39" i="9" s="1"/>
  <c r="R3" i="9"/>
  <c r="R4" i="8"/>
  <c r="S4" i="8" s="1" a="1"/>
  <c r="S4" i="8" s="1"/>
  <c r="R5" i="8"/>
  <c r="R6" i="8"/>
  <c r="S6" i="8" s="1" a="1"/>
  <c r="S6" i="8" s="1"/>
  <c r="R7" i="8"/>
  <c r="S7" i="8" s="1" a="1"/>
  <c r="S7" i="8" s="1"/>
  <c r="R3" i="8"/>
  <c r="S3" i="8" s="1" a="1"/>
  <c r="S3" i="8" s="1"/>
  <c r="R4" i="7"/>
  <c r="S4" i="7" s="1" a="1"/>
  <c r="S4" i="7" s="1"/>
  <c r="R5" i="7"/>
  <c r="S5" i="7" s="1" a="1"/>
  <c r="S5" i="7" s="1"/>
  <c r="R6" i="7"/>
  <c r="S6" i="7" s="1" a="1"/>
  <c r="S6" i="7" s="1"/>
  <c r="R7" i="7"/>
  <c r="S7" i="7" s="1" a="1"/>
  <c r="S7" i="7" s="1"/>
  <c r="R8" i="7"/>
  <c r="R9" i="7"/>
  <c r="S9" i="7" s="1" a="1"/>
  <c r="S9" i="7" s="1"/>
  <c r="R10" i="7"/>
  <c r="S10" i="7" s="1" a="1"/>
  <c r="S10" i="7" s="1"/>
  <c r="R11" i="7"/>
  <c r="S11" i="7" s="1" a="1"/>
  <c r="S11" i="7" s="1"/>
  <c r="R13" i="7"/>
  <c r="S13" i="7" s="1" a="1"/>
  <c r="S13" i="7" s="1"/>
  <c r="R14" i="7"/>
  <c r="S14" i="7" s="1" a="1"/>
  <c r="S14" i="7" s="1"/>
  <c r="R15" i="7"/>
  <c r="R16" i="7"/>
  <c r="S16" i="7" s="1" a="1"/>
  <c r="S16" i="7" s="1"/>
  <c r="R17" i="7"/>
  <c r="R18" i="7"/>
  <c r="S18" i="7" s="1" a="1"/>
  <c r="S18" i="7" s="1"/>
  <c r="R19" i="7"/>
  <c r="S19" i="7" s="1" a="1"/>
  <c r="S19" i="7" s="1"/>
  <c r="R20" i="7"/>
  <c r="S20" i="7" s="1" a="1"/>
  <c r="S20" i="7" s="1"/>
  <c r="R21" i="7"/>
  <c r="S21" i="7" s="1" a="1"/>
  <c r="S21" i="7" s="1"/>
  <c r="R22" i="7"/>
  <c r="S22" i="7" s="1" a="1"/>
  <c r="S22" i="7" s="1"/>
  <c r="R3" i="7"/>
  <c r="R4" i="6"/>
  <c r="S4" i="6" s="1" a="1"/>
  <c r="S4" i="6" s="1"/>
  <c r="R5" i="6"/>
  <c r="R6" i="6"/>
  <c r="R7" i="6"/>
  <c r="S7" i="6" s="1" a="1"/>
  <c r="S7" i="6" s="1"/>
  <c r="R8" i="6"/>
  <c r="S8" i="6" s="1" a="1"/>
  <c r="S8" i="6" s="1"/>
  <c r="R9" i="6"/>
  <c r="R10" i="6"/>
  <c r="S10" i="6" s="1" a="1"/>
  <c r="S10" i="6" s="1"/>
  <c r="R11" i="6"/>
  <c r="S11" i="6" s="1" a="1"/>
  <c r="S11" i="6" s="1"/>
  <c r="R12" i="6"/>
  <c r="S12" i="6" s="1" a="1"/>
  <c r="S12" i="6" s="1"/>
  <c r="R13" i="6"/>
  <c r="R14" i="6"/>
  <c r="R15" i="6"/>
  <c r="S15" i="6" s="1" a="1"/>
  <c r="S15" i="6" s="1"/>
  <c r="R16" i="6"/>
  <c r="S16" i="6" s="1" a="1"/>
  <c r="S16" i="6" s="1"/>
  <c r="R17" i="6"/>
  <c r="R18" i="6"/>
  <c r="S18" i="6" s="1" a="1"/>
  <c r="S18" i="6" s="1"/>
  <c r="R19" i="6"/>
  <c r="R20" i="6"/>
  <c r="S20" i="6" s="1" a="1"/>
  <c r="S20" i="6" s="1"/>
  <c r="R21" i="6"/>
  <c r="R22" i="6"/>
  <c r="R23" i="6"/>
  <c r="R24" i="6"/>
  <c r="S24" i="6" s="1" a="1"/>
  <c r="S24" i="6" s="1"/>
  <c r="R25" i="6"/>
  <c r="R3" i="6"/>
  <c r="S3" i="6" s="1" a="1"/>
  <c r="S3" i="6" s="1"/>
  <c r="S11" i="5" a="1"/>
  <c r="S11" i="5" s="1"/>
  <c r="S4" i="24" a="1"/>
  <c r="S4" i="24" s="1"/>
  <c r="S5" i="24" a="1"/>
  <c r="S5" i="24" s="1"/>
  <c r="S6" i="24" a="1"/>
  <c r="S6" i="24" s="1"/>
  <c r="S7" i="24" a="1"/>
  <c r="S7" i="24" s="1"/>
  <c r="S8" i="24" a="1"/>
  <c r="S8" i="24" s="1"/>
  <c r="S13" i="24" a="1"/>
  <c r="S13" i="24" s="1"/>
  <c r="S14" i="24" a="1"/>
  <c r="S14" i="24" s="1"/>
  <c r="S15" i="24" a="1"/>
  <c r="S15" i="24" s="1"/>
  <c r="S16" i="24" a="1"/>
  <c r="S16" i="24" s="1"/>
  <c r="S17" i="24" a="1"/>
  <c r="S17" i="24" s="1"/>
  <c r="S21" i="24" a="1"/>
  <c r="S21" i="24" s="1"/>
  <c r="S22" i="24" a="1"/>
  <c r="S22" i="24" s="1"/>
  <c r="S24" i="24" a="1"/>
  <c r="S24" i="24" s="1"/>
  <c r="S25" i="24" a="1"/>
  <c r="S25" i="24" s="1"/>
  <c r="S29" i="24" a="1"/>
  <c r="S29" i="24" s="1"/>
  <c r="S30" i="24" a="1"/>
  <c r="S30" i="24" s="1"/>
  <c r="S31" i="24" a="1"/>
  <c r="S31" i="24" s="1"/>
  <c r="S32" i="24" a="1"/>
  <c r="S32" i="24" s="1"/>
  <c r="S33" i="24" a="1"/>
  <c r="S33" i="24" s="1"/>
  <c r="S37" i="24" a="1"/>
  <c r="S37" i="24" s="1"/>
  <c r="S38" i="24" a="1"/>
  <c r="S38" i="24" s="1"/>
  <c r="S39" i="24" a="1"/>
  <c r="S39" i="24" s="1"/>
  <c r="S40" i="24" a="1"/>
  <c r="S40" i="24" s="1"/>
  <c r="S41" i="24" a="1"/>
  <c r="S41" i="24" s="1"/>
  <c r="S42" i="24" a="1"/>
  <c r="S42" i="24" s="1"/>
  <c r="S45" i="24" a="1"/>
  <c r="S45" i="24" s="1"/>
  <c r="S46" i="24" a="1"/>
  <c r="S46" i="24" s="1"/>
  <c r="S48" i="24" a="1"/>
  <c r="S48" i="24" s="1"/>
  <c r="S49" i="24" a="1"/>
  <c r="S49" i="24" s="1"/>
  <c r="S50" i="24" a="1"/>
  <c r="S50" i="24" s="1"/>
  <c r="S53" i="24" a="1"/>
  <c r="S53" i="24" s="1"/>
  <c r="S54" i="24" a="1"/>
  <c r="S54" i="24" s="1"/>
  <c r="S56" i="24" a="1"/>
  <c r="S56" i="24" s="1"/>
  <c r="S57" i="24" a="1"/>
  <c r="S57" i="24" s="1"/>
  <c r="S61" i="24" a="1"/>
  <c r="S61" i="24" s="1"/>
  <c r="S62" i="24" a="1"/>
  <c r="S62" i="24" s="1"/>
  <c r="S63" i="24" a="1"/>
  <c r="S63" i="24" s="1"/>
  <c r="S64" i="24" a="1"/>
  <c r="S64" i="24" s="1"/>
  <c r="S65" i="24" a="1"/>
  <c r="S65" i="24" s="1"/>
  <c r="S69" i="24" a="1"/>
  <c r="S69" i="24" s="1"/>
  <c r="S70" i="24" a="1"/>
  <c r="S70" i="24" s="1"/>
  <c r="S71" i="24" a="1"/>
  <c r="S71" i="24" s="1"/>
  <c r="S72" i="24" a="1"/>
  <c r="S72" i="24" s="1"/>
  <c r="S73" i="24" a="1"/>
  <c r="S73" i="24" s="1"/>
  <c r="S77" i="24" a="1"/>
  <c r="S77" i="24" s="1"/>
  <c r="S78" i="24" a="1"/>
  <c r="S78" i="24" s="1"/>
  <c r="S79" i="24" a="1"/>
  <c r="S79" i="24" s="1"/>
  <c r="S5" i="23" a="1"/>
  <c r="S5" i="23" s="1"/>
  <c r="S7" i="23" a="1"/>
  <c r="S7" i="23" s="1"/>
  <c r="S8" i="23" a="1"/>
  <c r="S8" i="23" s="1"/>
  <c r="S9" i="23" a="1"/>
  <c r="S9" i="23" s="1"/>
  <c r="S10" i="23" a="1"/>
  <c r="S10" i="23" s="1"/>
  <c r="S3" i="23" a="1"/>
  <c r="S3" i="23" s="1"/>
  <c r="S4" i="22" a="1"/>
  <c r="S4" i="22" s="1"/>
  <c r="S8" i="22" a="1"/>
  <c r="S8" i="22" s="1"/>
  <c r="S10" i="22" a="1"/>
  <c r="S10" i="22" s="1"/>
  <c r="S13" i="22" a="1"/>
  <c r="S13" i="22" s="1"/>
  <c r="S16" i="22" a="1"/>
  <c r="S16" i="22" s="1"/>
  <c r="S18" i="22" a="1"/>
  <c r="S18" i="22" s="1"/>
  <c r="S24" i="22" a="1"/>
  <c r="S24" i="22" s="1"/>
  <c r="S26" i="22" a="1"/>
  <c r="S26" i="22" s="1"/>
  <c r="S31" i="22" a="1"/>
  <c r="S31" i="22" s="1"/>
  <c r="S32" i="22" a="1"/>
  <c r="S32" i="22" s="1"/>
  <c r="S34" i="22" a="1"/>
  <c r="S34" i="22" s="1"/>
  <c r="S3" i="22" a="1"/>
  <c r="S3" i="22" s="1"/>
  <c r="S5" i="21" a="1"/>
  <c r="S5" i="21" s="1"/>
  <c r="S6" i="21" a="1"/>
  <c r="S6" i="21" s="1"/>
  <c r="S7" i="21" a="1"/>
  <c r="S7" i="21" s="1"/>
  <c r="S8" i="21" a="1"/>
  <c r="S8" i="21" s="1"/>
  <c r="S12" i="21" a="1"/>
  <c r="S12" i="21" s="1"/>
  <c r="S13" i="21" a="1"/>
  <c r="S13" i="21" s="1"/>
  <c r="S14" i="21" a="1"/>
  <c r="S14" i="21" s="1"/>
  <c r="S15" i="21" a="1"/>
  <c r="S15" i="21" s="1"/>
  <c r="S16" i="21" a="1"/>
  <c r="S16" i="21" s="1"/>
  <c r="S20" i="21" a="1"/>
  <c r="S20" i="21" s="1"/>
  <c r="S21" i="21" a="1"/>
  <c r="S21" i="21" s="1"/>
  <c r="S22" i="21" a="1"/>
  <c r="S22" i="21" s="1"/>
  <c r="S23" i="21" a="1"/>
  <c r="S23" i="21" s="1"/>
  <c r="S24" i="21" a="1"/>
  <c r="S24" i="21" s="1"/>
  <c r="S27" i="21" a="1"/>
  <c r="S27" i="21" s="1"/>
  <c r="S28" i="21" a="1"/>
  <c r="S28" i="21" s="1"/>
  <c r="S29" i="21" a="1"/>
  <c r="S29" i="21" s="1"/>
  <c r="S30" i="21" a="1"/>
  <c r="S30" i="21" s="1"/>
  <c r="S31" i="21" a="1"/>
  <c r="S31" i="21" s="1"/>
  <c r="S32" i="21" a="1"/>
  <c r="S32" i="21" s="1"/>
  <c r="S36" i="21" a="1"/>
  <c r="S36" i="21" s="1"/>
  <c r="S37" i="21" a="1"/>
  <c r="S37" i="21" s="1"/>
  <c r="S38" i="21" a="1"/>
  <c r="S38" i="21" s="1"/>
  <c r="S39" i="21" a="1"/>
  <c r="S39" i="21" s="1"/>
  <c r="S40" i="21" a="1"/>
  <c r="S40" i="21" s="1"/>
  <c r="S44" i="21" a="1"/>
  <c r="S44" i="21" s="1"/>
  <c r="S45" i="21" a="1"/>
  <c r="S45" i="21" s="1"/>
  <c r="S46" i="21" a="1"/>
  <c r="S46" i="21" s="1"/>
  <c r="S47" i="21" a="1"/>
  <c r="S47" i="21" s="1"/>
  <c r="S48" i="21" a="1"/>
  <c r="S48" i="21" s="1"/>
  <c r="S52" i="21" a="1"/>
  <c r="S52" i="21" s="1"/>
  <c r="S53" i="21" a="1"/>
  <c r="S53" i="21" s="1"/>
  <c r="S54" i="21" a="1"/>
  <c r="S54" i="21" s="1"/>
  <c r="S55" i="21" a="1"/>
  <c r="S55" i="21" s="1"/>
  <c r="S56" i="21" a="1"/>
  <c r="S56" i="21" s="1"/>
  <c r="S59" i="21" a="1"/>
  <c r="S59" i="21" s="1"/>
  <c r="S60" i="21" a="1"/>
  <c r="S60" i="21" s="1"/>
  <c r="S61" i="21" a="1"/>
  <c r="S61" i="21" s="1"/>
  <c r="S62" i="21" a="1"/>
  <c r="S62" i="21" s="1"/>
  <c r="S63" i="21" a="1"/>
  <c r="S63" i="21" s="1"/>
  <c r="S64" i="21" a="1"/>
  <c r="S64" i="21" s="1"/>
  <c r="S68" i="21" a="1"/>
  <c r="S68" i="21" s="1"/>
  <c r="S69" i="21" a="1"/>
  <c r="S69" i="21" s="1"/>
  <c r="S70" i="21" a="1"/>
  <c r="S70" i="21" s="1"/>
  <c r="S71" i="21" a="1"/>
  <c r="S71" i="21" s="1"/>
  <c r="S72" i="21" a="1"/>
  <c r="S72" i="21" s="1"/>
  <c r="S76" i="21" a="1"/>
  <c r="S76" i="21" s="1"/>
  <c r="S77" i="21" a="1"/>
  <c r="S77" i="21" s="1"/>
  <c r="S78" i="21" a="1"/>
  <c r="S78" i="21" s="1"/>
  <c r="S79" i="21" a="1"/>
  <c r="S79" i="21" s="1"/>
  <c r="S80" i="21" a="1"/>
  <c r="S80" i="21" s="1"/>
  <c r="S84" i="21" a="1"/>
  <c r="S84" i="21" s="1"/>
  <c r="S85" i="21" a="1"/>
  <c r="S85" i="21" s="1"/>
  <c r="S86" i="21" a="1"/>
  <c r="S86" i="21" s="1"/>
  <c r="S87" i="21" a="1"/>
  <c r="S87" i="21" s="1"/>
  <c r="S88" i="21" a="1"/>
  <c r="S88" i="21" s="1"/>
  <c r="S90" i="21" a="1"/>
  <c r="S90" i="21" s="1"/>
  <c r="S3" i="21" a="1"/>
  <c r="S3" i="21" s="1"/>
  <c r="S4" i="20" a="1"/>
  <c r="S4" i="20" s="1"/>
  <c r="S3" i="20" a="1"/>
  <c r="S3" i="20" s="1"/>
  <c r="S4" i="19" a="1"/>
  <c r="S4" i="19" s="1"/>
  <c r="S5" i="19" a="1"/>
  <c r="S5" i="19" s="1"/>
  <c r="S6" i="19" a="1"/>
  <c r="S6" i="19" s="1"/>
  <c r="S9" i="19" a="1"/>
  <c r="S9" i="19" s="1"/>
  <c r="S10" i="19" a="1"/>
  <c r="S10" i="19" s="1"/>
  <c r="S12" i="19" a="1"/>
  <c r="S12" i="19" s="1"/>
  <c r="S13" i="19" a="1"/>
  <c r="S13" i="19" s="1"/>
  <c r="S14" i="19" a="1"/>
  <c r="S14" i="19" s="1"/>
  <c r="S17" i="19" a="1"/>
  <c r="S17" i="19" s="1"/>
  <c r="S18" i="19" a="1"/>
  <c r="S18" i="19" s="1"/>
  <c r="S20" i="19" a="1"/>
  <c r="S20" i="19" s="1"/>
  <c r="S21" i="19" a="1"/>
  <c r="S21" i="19" s="1"/>
  <c r="S22" i="19" a="1"/>
  <c r="S22" i="19" s="1"/>
  <c r="S25" i="19" a="1"/>
  <c r="S25" i="19" s="1"/>
  <c r="S26" i="19" a="1"/>
  <c r="S26" i="19" s="1"/>
  <c r="S28" i="19" a="1"/>
  <c r="S28" i="19" s="1"/>
  <c r="S29" i="19" a="1"/>
  <c r="S29" i="19" s="1"/>
  <c r="S30" i="19" a="1"/>
  <c r="S30" i="19" s="1"/>
  <c r="S33" i="19" a="1"/>
  <c r="S33" i="19" s="1"/>
  <c r="S34" i="19" a="1"/>
  <c r="S34" i="19" s="1"/>
  <c r="S35" i="19" a="1"/>
  <c r="S35" i="19" s="1"/>
  <c r="S36" i="19" a="1"/>
  <c r="S36" i="19" s="1"/>
  <c r="S37" i="19" a="1"/>
  <c r="S37" i="19" s="1"/>
  <c r="S38" i="19" a="1"/>
  <c r="S38" i="19" s="1"/>
  <c r="S40" i="19" a="1"/>
  <c r="S40" i="19" s="1"/>
  <c r="S41" i="19" a="1"/>
  <c r="S41" i="19" s="1"/>
  <c r="S42" i="19" a="1"/>
  <c r="S42" i="19" s="1"/>
  <c r="S44" i="19" a="1"/>
  <c r="S44" i="19" s="1"/>
  <c r="S45" i="19" a="1"/>
  <c r="S45" i="19" s="1"/>
  <c r="S46" i="19" a="1"/>
  <c r="S46" i="19" s="1"/>
  <c r="S49" i="19" a="1"/>
  <c r="S49" i="19" s="1"/>
  <c r="S50" i="19" a="1"/>
  <c r="S50" i="19" s="1"/>
  <c r="S52" i="19" a="1"/>
  <c r="S52" i="19" s="1"/>
  <c r="S53" i="19" a="1"/>
  <c r="S53" i="19" s="1"/>
  <c r="S54" i="19" a="1"/>
  <c r="S54" i="19" s="1"/>
  <c r="S57" i="19" a="1"/>
  <c r="S57" i="19" s="1"/>
  <c r="S58" i="19" a="1"/>
  <c r="S58" i="19" s="1"/>
  <c r="S60" i="19" a="1"/>
  <c r="S60" i="19" s="1"/>
  <c r="S61" i="19" a="1"/>
  <c r="S61" i="19" s="1"/>
  <c r="S62" i="19" a="1"/>
  <c r="S62" i="19" s="1"/>
  <c r="S65" i="19" a="1"/>
  <c r="S65" i="19" s="1"/>
  <c r="S3" i="19" a="1"/>
  <c r="S3" i="19" s="1"/>
  <c r="S4" i="18" a="1"/>
  <c r="S4" i="18" s="1"/>
  <c r="S5" i="18" a="1"/>
  <c r="S5" i="18" s="1"/>
  <c r="S6" i="18" a="1"/>
  <c r="S6" i="18" s="1"/>
  <c r="S7" i="18" a="1"/>
  <c r="S7" i="18" s="1"/>
  <c r="S10" i="18" a="1"/>
  <c r="S10" i="18" s="1"/>
  <c r="S12" i="18" a="1"/>
  <c r="S12" i="18" s="1"/>
  <c r="S13" i="18" a="1"/>
  <c r="S13" i="18" s="1"/>
  <c r="S14" i="18" a="1"/>
  <c r="S14" i="18" s="1"/>
  <c r="S15" i="18" a="1"/>
  <c r="S15" i="18" s="1"/>
  <c r="S4" i="17" a="1"/>
  <c r="S4" i="17" s="1"/>
  <c r="S5" i="17" a="1"/>
  <c r="S5" i="17" s="1"/>
  <c r="S6" i="17" a="1"/>
  <c r="S6" i="17" s="1"/>
  <c r="S7" i="17" a="1"/>
  <c r="S7" i="17" s="1"/>
  <c r="S8" i="17" a="1"/>
  <c r="S8" i="17" s="1"/>
  <c r="S12" i="17" a="1"/>
  <c r="S12" i="17" s="1"/>
  <c r="S13" i="17" a="1"/>
  <c r="S13" i="17" s="1"/>
  <c r="S14" i="17" a="1"/>
  <c r="S14" i="17" s="1"/>
  <c r="S15" i="17" a="1"/>
  <c r="S15" i="17" s="1"/>
  <c r="S16" i="17" a="1"/>
  <c r="S16" i="17" s="1"/>
  <c r="S20" i="17" a="1"/>
  <c r="S20" i="17" s="1"/>
  <c r="S21" i="17" a="1"/>
  <c r="S21" i="17" s="1"/>
  <c r="S22" i="17" a="1"/>
  <c r="S22" i="17" s="1"/>
  <c r="S23" i="17" a="1"/>
  <c r="S23" i="17" s="1"/>
  <c r="S24" i="17" a="1"/>
  <c r="S24" i="17" s="1"/>
  <c r="S28" i="17" a="1"/>
  <c r="S28" i="17" s="1"/>
  <c r="S29" i="17" a="1"/>
  <c r="S29" i="17" s="1"/>
  <c r="S30" i="17" a="1"/>
  <c r="S30" i="17" s="1"/>
  <c r="S31" i="17" a="1"/>
  <c r="S31" i="17" s="1"/>
  <c r="S32" i="17" a="1"/>
  <c r="S32" i="17" s="1"/>
  <c r="S36" i="17" a="1"/>
  <c r="S36" i="17" s="1"/>
  <c r="S37" i="17" a="1"/>
  <c r="S37" i="17" s="1"/>
  <c r="S38" i="17" a="1"/>
  <c r="S38" i="17" s="1"/>
  <c r="S39" i="17" a="1"/>
  <c r="S39" i="17" s="1"/>
  <c r="S40" i="17" a="1"/>
  <c r="S40" i="17" s="1"/>
  <c r="S44" i="17" a="1"/>
  <c r="S44" i="17" s="1"/>
  <c r="S45" i="17" a="1"/>
  <c r="S45" i="17" s="1"/>
  <c r="S46" i="17" a="1"/>
  <c r="S46" i="17" s="1"/>
  <c r="S47" i="17" a="1"/>
  <c r="S47" i="17" s="1"/>
  <c r="S48" i="17" a="1"/>
  <c r="S48" i="17" s="1"/>
  <c r="S52" i="17" a="1"/>
  <c r="S52" i="17" s="1"/>
  <c r="S53" i="17" a="1"/>
  <c r="S53" i="17" s="1"/>
  <c r="S54" i="17" a="1"/>
  <c r="S54" i="17" s="1"/>
  <c r="S55" i="17" a="1"/>
  <c r="S55" i="17" s="1"/>
  <c r="S56" i="17" a="1"/>
  <c r="S56" i="17" s="1"/>
  <c r="S60" i="17" a="1"/>
  <c r="S60" i="17" s="1"/>
  <c r="S61" i="17" a="1"/>
  <c r="S61" i="17" s="1"/>
  <c r="S62" i="17" a="1"/>
  <c r="S62" i="17" s="1"/>
  <c r="S63" i="17" a="1"/>
  <c r="S63" i="17" s="1"/>
  <c r="S64" i="17" a="1"/>
  <c r="S64" i="17" s="1"/>
  <c r="S68" i="17" a="1"/>
  <c r="S68" i="17" s="1"/>
  <c r="S69" i="17" a="1"/>
  <c r="S69" i="17" s="1"/>
  <c r="S70" i="17" a="1"/>
  <c r="S70" i="17" s="1"/>
  <c r="S71" i="17" a="1"/>
  <c r="S71" i="17" s="1"/>
  <c r="S72" i="17" a="1"/>
  <c r="S72" i="17" s="1"/>
  <c r="S76" i="17" a="1"/>
  <c r="S76" i="17" s="1"/>
  <c r="S77" i="17" a="1"/>
  <c r="S77" i="17" s="1"/>
  <c r="S78" i="17" a="1"/>
  <c r="S78" i="17" s="1"/>
  <c r="S79" i="17" a="1"/>
  <c r="S79" i="17" s="1"/>
  <c r="S80" i="17" a="1"/>
  <c r="S80" i="17" s="1"/>
  <c r="S3" i="17" a="1"/>
  <c r="S3" i="17" s="1"/>
  <c r="S4" i="16" a="1"/>
  <c r="S4" i="16" s="1"/>
  <c r="S5" i="16" a="1"/>
  <c r="S5" i="16" s="1"/>
  <c r="S6" i="16" a="1"/>
  <c r="S6" i="16" s="1"/>
  <c r="S7" i="16" a="1"/>
  <c r="S7" i="16" s="1"/>
  <c r="S8" i="16" a="1"/>
  <c r="S8" i="16" s="1"/>
  <c r="S11" i="16" a="1"/>
  <c r="S11" i="16" s="1"/>
  <c r="S12" i="16" a="1"/>
  <c r="S12" i="16" s="1"/>
  <c r="S13" i="16" a="1"/>
  <c r="S13" i="16" s="1"/>
  <c r="S14" i="16" a="1"/>
  <c r="S14" i="16" s="1"/>
  <c r="S15" i="16" a="1"/>
  <c r="S15" i="16" s="1"/>
  <c r="S16" i="16" a="1"/>
  <c r="S16" i="16" s="1"/>
  <c r="S20" i="16" a="1"/>
  <c r="S20" i="16" s="1"/>
  <c r="S21" i="16" a="1"/>
  <c r="S21" i="16" s="1"/>
  <c r="S22" i="16" a="1"/>
  <c r="S22" i="16" s="1"/>
  <c r="S23" i="16" a="1"/>
  <c r="S23" i="16" s="1"/>
  <c r="S24" i="16" a="1"/>
  <c r="S24" i="16" s="1"/>
  <c r="S28" i="16" a="1"/>
  <c r="S28" i="16" s="1"/>
  <c r="S29" i="16" a="1"/>
  <c r="S29" i="16" s="1"/>
  <c r="S30" i="16" a="1"/>
  <c r="S30" i="16" s="1"/>
  <c r="S31" i="16" a="1"/>
  <c r="S31" i="16" s="1"/>
  <c r="S32" i="16" a="1"/>
  <c r="S32" i="16" s="1"/>
  <c r="S36" i="16" a="1"/>
  <c r="S36" i="16" s="1"/>
  <c r="S37" i="16" a="1"/>
  <c r="S37" i="16" s="1"/>
  <c r="S38" i="16" a="1"/>
  <c r="S38" i="16" s="1"/>
  <c r="S39" i="16" a="1"/>
  <c r="S39" i="16" s="1"/>
  <c r="S40" i="16" a="1"/>
  <c r="S40" i="16" s="1"/>
  <c r="S4" i="15" a="1"/>
  <c r="S4" i="15" s="1"/>
  <c r="S3" i="15" a="1"/>
  <c r="S3" i="15" s="1"/>
  <c r="S4" i="14" a="1"/>
  <c r="S4" i="14" s="1"/>
  <c r="S5" i="14" a="1"/>
  <c r="S5" i="14" s="1"/>
  <c r="S10" i="14" a="1"/>
  <c r="S10" i="14" s="1"/>
  <c r="S11" i="14" a="1"/>
  <c r="S11" i="14" s="1"/>
  <c r="S12" i="14" a="1"/>
  <c r="S12" i="14" s="1"/>
  <c r="S13" i="14" a="1"/>
  <c r="S13" i="14" s="1"/>
  <c r="S18" i="14" a="1"/>
  <c r="S18" i="14" s="1"/>
  <c r="S19" i="14" a="1"/>
  <c r="S19" i="14" s="1"/>
  <c r="S20" i="14" a="1"/>
  <c r="S20" i="14" s="1"/>
  <c r="S21" i="14" a="1"/>
  <c r="S21" i="14" s="1"/>
  <c r="S22" i="14" a="1"/>
  <c r="S22" i="14" s="1"/>
  <c r="S23" i="14" a="1"/>
  <c r="S23" i="14" s="1"/>
  <c r="S3" i="14" a="1"/>
  <c r="S3" i="14" s="1"/>
  <c r="S5" i="13" a="1"/>
  <c r="S5" i="13" s="1"/>
  <c r="S6" i="13" a="1"/>
  <c r="S6" i="13" s="1"/>
  <c r="S7" i="13" a="1"/>
  <c r="S7" i="13" s="1"/>
  <c r="S8" i="13" a="1"/>
  <c r="S8" i="13" s="1"/>
  <c r="S9" i="13" a="1"/>
  <c r="S9" i="13" s="1"/>
  <c r="S13" i="13" a="1"/>
  <c r="S13" i="13" s="1"/>
  <c r="S14" i="13" a="1"/>
  <c r="S14" i="13" s="1"/>
  <c r="S3" i="13" a="1"/>
  <c r="S3" i="13" s="1"/>
  <c r="S5" i="12" a="1"/>
  <c r="S5" i="12" s="1"/>
  <c r="S7" i="12" a="1"/>
  <c r="S7" i="12" s="1"/>
  <c r="S4" i="11" a="1"/>
  <c r="S4" i="11" s="1"/>
  <c r="S5" i="11" a="1"/>
  <c r="S5" i="11" s="1"/>
  <c r="S6" i="11" a="1"/>
  <c r="S6" i="11" s="1"/>
  <c r="S7" i="11" a="1"/>
  <c r="S7" i="11" s="1"/>
  <c r="S8" i="11" a="1"/>
  <c r="S8" i="11" s="1"/>
  <c r="S12" i="11" a="1"/>
  <c r="S12" i="11" s="1"/>
  <c r="S13" i="11" a="1"/>
  <c r="S13" i="11" s="1"/>
  <c r="S14" i="11" a="1"/>
  <c r="S14" i="11" s="1"/>
  <c r="S15" i="11" a="1"/>
  <c r="S15" i="11" s="1"/>
  <c r="S17" i="11" a="1"/>
  <c r="S17" i="11" s="1"/>
  <c r="S20" i="11" a="1"/>
  <c r="S20" i="11" s="1"/>
  <c r="S21" i="11" a="1"/>
  <c r="S21" i="11" s="1"/>
  <c r="S22" i="11" a="1"/>
  <c r="S22" i="11" s="1"/>
  <c r="S23" i="11" a="1"/>
  <c r="S23" i="11" s="1"/>
  <c r="S28" i="11" a="1"/>
  <c r="S28" i="11" s="1"/>
  <c r="S29" i="11" a="1"/>
  <c r="S29" i="11" s="1"/>
  <c r="S30" i="11" a="1"/>
  <c r="S30" i="11" s="1"/>
  <c r="S31" i="11" a="1"/>
  <c r="S31" i="11" s="1"/>
  <c r="S36" i="11" a="1"/>
  <c r="S36" i="11" s="1"/>
  <c r="S37" i="11" a="1"/>
  <c r="S37" i="11" s="1"/>
  <c r="S38" i="11" a="1"/>
  <c r="S38" i="11" s="1"/>
  <c r="S39" i="11" a="1"/>
  <c r="S39" i="11" s="1"/>
  <c r="S40" i="11" a="1"/>
  <c r="S40" i="11" s="1"/>
  <c r="S41" i="11" a="1"/>
  <c r="S41" i="11" s="1"/>
  <c r="S44" i="11" a="1"/>
  <c r="S44" i="11" s="1"/>
  <c r="S45" i="11" a="1"/>
  <c r="S45" i="11" s="1"/>
  <c r="S46" i="11" a="1"/>
  <c r="S46" i="11" s="1"/>
  <c r="S47" i="11" a="1"/>
  <c r="S47" i="11" s="1"/>
  <c r="S52" i="11" a="1"/>
  <c r="S52" i="11" s="1"/>
  <c r="S53" i="11" a="1"/>
  <c r="S53" i="11" s="1"/>
  <c r="S54" i="11" a="1"/>
  <c r="S54" i="11" s="1"/>
  <c r="S55" i="11" a="1"/>
  <c r="S55" i="11" s="1"/>
  <c r="S60" i="11" a="1"/>
  <c r="S60" i="11" s="1"/>
  <c r="S61" i="11" a="1"/>
  <c r="S61" i="11" s="1"/>
  <c r="S62" i="11" a="1"/>
  <c r="S62" i="11" s="1"/>
  <c r="S3" i="11" a="1"/>
  <c r="S3" i="11" s="1"/>
  <c r="S4" i="10" a="1"/>
  <c r="S4" i="10" s="1"/>
  <c r="S5" i="10" a="1"/>
  <c r="S5" i="10" s="1"/>
  <c r="S7" i="10" a="1"/>
  <c r="S7" i="10" s="1"/>
  <c r="S8" i="10" a="1"/>
  <c r="S8" i="10" s="1"/>
  <c r="S9" i="10" a="1"/>
  <c r="S9" i="10" s="1"/>
  <c r="S10" i="10" a="1"/>
  <c r="S10" i="10" s="1"/>
  <c r="S13" i="10" a="1"/>
  <c r="S13" i="10" s="1"/>
  <c r="S16" i="10" a="1"/>
  <c r="S16" i="10" s="1"/>
  <c r="S17" i="10" a="1"/>
  <c r="S17" i="10" s="1"/>
  <c r="S18" i="10" a="1"/>
  <c r="S18" i="10" s="1"/>
  <c r="S21" i="10" a="1"/>
  <c r="S21" i="10" s="1"/>
  <c r="S24" i="10" a="1"/>
  <c r="S24" i="10" s="1"/>
  <c r="S25" i="10" a="1"/>
  <c r="S25" i="10" s="1"/>
  <c r="S26" i="10" a="1"/>
  <c r="S26" i="10" s="1"/>
  <c r="S29" i="10" a="1"/>
  <c r="S29" i="10" s="1"/>
  <c r="S32" i="10" a="1"/>
  <c r="S32" i="10" s="1"/>
  <c r="S33" i="10" a="1"/>
  <c r="S33" i="10" s="1"/>
  <c r="S34" i="10" a="1"/>
  <c r="S34" i="10" s="1"/>
  <c r="S37" i="10" a="1"/>
  <c r="S37" i="10" s="1"/>
  <c r="S40" i="10" a="1"/>
  <c r="S40" i="10" s="1"/>
  <c r="S41" i="10" a="1"/>
  <c r="S41" i="10" s="1"/>
  <c r="S42" i="10" a="1"/>
  <c r="S42" i="10" s="1"/>
  <c r="S45" i="10" a="1"/>
  <c r="S45" i="10" s="1"/>
  <c r="S48" i="10" a="1"/>
  <c r="S48" i="10" s="1"/>
  <c r="S49" i="10" a="1"/>
  <c r="S49" i="10" s="1"/>
  <c r="S50" i="10" a="1"/>
  <c r="S50" i="10" s="1"/>
  <c r="S52" i="10" a="1"/>
  <c r="S52" i="10" s="1"/>
  <c r="S53" i="10" a="1"/>
  <c r="S53" i="10" s="1"/>
  <c r="S55" i="10" a="1"/>
  <c r="S55" i="10" s="1"/>
  <c r="S56" i="10" a="1"/>
  <c r="S56" i="10" s="1"/>
  <c r="S57" i="10" a="1"/>
  <c r="S57" i="10" s="1"/>
  <c r="S58" i="10" a="1"/>
  <c r="S58" i="10" s="1"/>
  <c r="S60" i="10" a="1"/>
  <c r="S60" i="10" s="1"/>
  <c r="S61" i="10" a="1"/>
  <c r="S61" i="10" s="1"/>
  <c r="S64" i="10" a="1"/>
  <c r="S64" i="10" s="1"/>
  <c r="S65" i="10" a="1"/>
  <c r="S65" i="10" s="1"/>
  <c r="S66" i="10" a="1"/>
  <c r="S66" i="10" s="1"/>
  <c r="S69" i="10" a="1"/>
  <c r="S69" i="10" s="1"/>
  <c r="S72" i="10" a="1"/>
  <c r="S72" i="10" s="1"/>
  <c r="S3" i="10" a="1"/>
  <c r="S3" i="10" s="1"/>
  <c r="S4" i="9" a="1"/>
  <c r="S4" i="9" s="1"/>
  <c r="S5" i="9" a="1"/>
  <c r="S5" i="9" s="1"/>
  <c r="S9" i="9" a="1"/>
  <c r="S9" i="9" s="1"/>
  <c r="S10" i="9" a="1"/>
  <c r="S10" i="9" s="1"/>
  <c r="S12" i="9" a="1"/>
  <c r="S12" i="9" s="1"/>
  <c r="S13" i="9" a="1"/>
  <c r="S13" i="9" s="1"/>
  <c r="S18" i="9" a="1"/>
  <c r="S18" i="9" s="1"/>
  <c r="S19" i="9" a="1"/>
  <c r="S19" i="9" s="1"/>
  <c r="S20" i="9" a="1"/>
  <c r="S20" i="9" s="1"/>
  <c r="S21" i="9" a="1"/>
  <c r="S21" i="9" s="1"/>
  <c r="S22" i="9" a="1"/>
  <c r="S22" i="9" s="1"/>
  <c r="S23" i="9" a="1"/>
  <c r="S23" i="9" s="1"/>
  <c r="S26" i="9" a="1"/>
  <c r="S26" i="9" s="1"/>
  <c r="S27" i="9" a="1"/>
  <c r="S27" i="9" s="1"/>
  <c r="S28" i="9" a="1"/>
  <c r="S28" i="9" s="1"/>
  <c r="S29" i="9" a="1"/>
  <c r="S29" i="9" s="1"/>
  <c r="S34" i="9" a="1"/>
  <c r="S34" i="9" s="1"/>
  <c r="S35" i="9" a="1"/>
  <c r="S35" i="9" s="1"/>
  <c r="S36" i="9" a="1"/>
  <c r="S36" i="9" s="1"/>
  <c r="S37" i="9" a="1"/>
  <c r="S37" i="9" s="1"/>
  <c r="S5" i="8" a="1"/>
  <c r="S5" i="8" s="1"/>
  <c r="S8" i="7" a="1"/>
  <c r="S8" i="7" s="1"/>
  <c r="S15" i="7" a="1"/>
  <c r="S15" i="7" s="1"/>
  <c r="S17" i="7" a="1"/>
  <c r="S17" i="7" s="1"/>
  <c r="S3" i="7" a="1"/>
  <c r="S3" i="7" s="1"/>
  <c r="S5" i="6" a="1"/>
  <c r="S5" i="6" s="1"/>
  <c r="S6" i="6" a="1"/>
  <c r="S6" i="6" s="1"/>
  <c r="S9" i="6" a="1"/>
  <c r="S9" i="6" s="1"/>
  <c r="S13" i="6" a="1"/>
  <c r="S13" i="6" s="1"/>
  <c r="S14" i="6" a="1"/>
  <c r="S14" i="6" s="1"/>
  <c r="S17" i="6" a="1"/>
  <c r="S17" i="6" s="1"/>
  <c r="S19" i="6" a="1"/>
  <c r="S19" i="6" s="1"/>
  <c r="S21" i="6" a="1"/>
  <c r="S21" i="6" s="1"/>
  <c r="S22" i="6" a="1"/>
  <c r="S22" i="6" s="1"/>
  <c r="S23" i="6" a="1"/>
  <c r="S23" i="6" s="1"/>
  <c r="S25" i="6" a="1"/>
  <c r="S25" i="6" s="1"/>
  <c r="S4" i="5" a="1"/>
  <c r="S4" i="5" s="1"/>
  <c r="S5" i="5" a="1"/>
  <c r="S5" i="5" s="1"/>
  <c r="S6" i="5" a="1"/>
  <c r="S6" i="5" s="1"/>
  <c r="S7" i="5" a="1"/>
  <c r="S7" i="5" s="1"/>
  <c r="S8" i="5" a="1"/>
  <c r="S8" i="5" s="1"/>
  <c r="S10" i="5" a="1"/>
  <c r="S10" i="5" s="1"/>
  <c r="S12" i="5" a="1"/>
  <c r="S12" i="5" s="1"/>
  <c r="S13" i="5" a="1"/>
  <c r="S13" i="5" s="1"/>
  <c r="S14" i="5" a="1"/>
  <c r="S14" i="5" s="1"/>
  <c r="S15" i="5" a="1"/>
  <c r="S15" i="5" s="1"/>
  <c r="S16" i="5" a="1"/>
  <c r="S16" i="5" s="1"/>
  <c r="O39" i="9"/>
  <c r="P39" i="9" s="1"/>
  <c r="Q39" i="9" s="1" a="1"/>
  <c r="Q39" i="9" s="1"/>
  <c r="M39" i="9"/>
  <c r="N39" i="9" s="1" a="1"/>
  <c r="N39" i="9" s="1"/>
  <c r="O38" i="9"/>
  <c r="P38" i="9" s="1"/>
  <c r="Q38" i="9" s="1" a="1"/>
  <c r="Q38" i="9" s="1"/>
  <c r="M38" i="9"/>
  <c r="N38" i="9" s="1" a="1"/>
  <c r="N38" i="9" s="1"/>
  <c r="O37" i="9"/>
  <c r="P37" i="9" s="1"/>
  <c r="Q37" i="9" s="1" a="1"/>
  <c r="Q37" i="9" s="1"/>
  <c r="M37" i="9"/>
  <c r="N37" i="9" s="1" a="1"/>
  <c r="N37" i="9" s="1"/>
  <c r="O36" i="9"/>
  <c r="P36" i="9" s="1"/>
  <c r="Q36" i="9" s="1" a="1"/>
  <c r="Q36" i="9" s="1"/>
  <c r="O35" i="9"/>
  <c r="P35" i="9" s="1"/>
  <c r="Q35" i="9" s="1" a="1"/>
  <c r="Q35" i="9" s="1"/>
  <c r="M35" i="9"/>
  <c r="N35" i="9" s="1" a="1"/>
  <c r="N35" i="9" s="1"/>
  <c r="P34" i="9"/>
  <c r="Q34" i="9" s="1" a="1"/>
  <c r="Q34" i="9" s="1"/>
  <c r="O34" i="9"/>
  <c r="P33" i="9"/>
  <c r="Q33" i="9" s="1" a="1"/>
  <c r="Q33" i="9" s="1"/>
  <c r="O33" i="9"/>
  <c r="M33" i="9"/>
  <c r="N33" i="9" s="1" a="1"/>
  <c r="N33" i="9" s="1"/>
  <c r="O32" i="9"/>
  <c r="P32" i="9" s="1"/>
  <c r="Q32" i="9" s="1" a="1"/>
  <c r="Q32" i="9" s="1"/>
  <c r="M32" i="9"/>
  <c r="N32" i="9" s="1" a="1"/>
  <c r="N32" i="9" s="1"/>
  <c r="O31" i="9"/>
  <c r="P31" i="9" s="1"/>
  <c r="Q31" i="9" s="1" a="1"/>
  <c r="Q31" i="9" s="1"/>
  <c r="M31" i="9"/>
  <c r="N31" i="9" s="1" a="1"/>
  <c r="N31" i="9" s="1"/>
  <c r="O30" i="9"/>
  <c r="P30" i="9" s="1"/>
  <c r="Q30" i="9" s="1" a="1"/>
  <c r="Q30" i="9" s="1"/>
  <c r="M30" i="9"/>
  <c r="N30" i="9" s="1" a="1"/>
  <c r="N30" i="9" s="1"/>
  <c r="O29" i="9"/>
  <c r="P29" i="9" s="1"/>
  <c r="Q29" i="9" s="1" a="1"/>
  <c r="Q29" i="9" s="1"/>
  <c r="M29" i="9"/>
  <c r="N29" i="9" s="1" a="1"/>
  <c r="N29" i="9" s="1"/>
  <c r="O28" i="9"/>
  <c r="P28" i="9" s="1"/>
  <c r="Q28" i="9" s="1" a="1"/>
  <c r="Q28" i="9" s="1"/>
  <c r="O27" i="9"/>
  <c r="P27" i="9" s="1"/>
  <c r="Q27" i="9" s="1" a="1"/>
  <c r="Q27" i="9" s="1"/>
  <c r="M27" i="9"/>
  <c r="N27" i="9" s="1" a="1"/>
  <c r="N27" i="9" s="1"/>
  <c r="O26" i="9"/>
  <c r="P26" i="9" s="1"/>
  <c r="Q26" i="9" s="1" a="1"/>
  <c r="Q26" i="9" s="1"/>
  <c r="P25" i="9"/>
  <c r="Q25" i="9" s="1" a="1"/>
  <c r="Q25" i="9" s="1"/>
  <c r="O25" i="9"/>
  <c r="M25" i="9"/>
  <c r="N25" i="9" s="1" a="1"/>
  <c r="N25" i="9" s="1"/>
  <c r="O24" i="9"/>
  <c r="P24" i="9" s="1"/>
  <c r="Q24" i="9" s="1" a="1"/>
  <c r="Q24" i="9" s="1"/>
  <c r="M24" i="9"/>
  <c r="N24" i="9" s="1" a="1"/>
  <c r="N24" i="9" s="1"/>
  <c r="O23" i="9"/>
  <c r="P23" i="9" s="1"/>
  <c r="Q23" i="9" s="1" a="1"/>
  <c r="Q23" i="9" s="1"/>
  <c r="M23" i="9"/>
  <c r="N23" i="9" s="1" a="1"/>
  <c r="N23" i="9" s="1"/>
  <c r="O22" i="9"/>
  <c r="P22" i="9" s="1"/>
  <c r="Q22" i="9" s="1" a="1"/>
  <c r="Q22" i="9" s="1"/>
  <c r="M22" i="9"/>
  <c r="N22" i="9" s="1" a="1"/>
  <c r="N22" i="9" s="1"/>
  <c r="O21" i="9"/>
  <c r="P21" i="9" s="1"/>
  <c r="Q21" i="9" s="1" a="1"/>
  <c r="Q21" i="9" s="1"/>
  <c r="M21" i="9"/>
  <c r="N21" i="9" s="1" a="1"/>
  <c r="N21" i="9" s="1"/>
  <c r="O20" i="9"/>
  <c r="P20" i="9" s="1"/>
  <c r="Q20" i="9" s="1" a="1"/>
  <c r="Q20" i="9" s="1"/>
  <c r="O19" i="9"/>
  <c r="P19" i="9" s="1"/>
  <c r="Q19" i="9" s="1" a="1"/>
  <c r="Q19" i="9" s="1"/>
  <c r="M19" i="9"/>
  <c r="N19" i="9" s="1" a="1"/>
  <c r="N19" i="9" s="1"/>
  <c r="O18" i="9"/>
  <c r="P18" i="9" s="1"/>
  <c r="Q18" i="9" s="1" a="1"/>
  <c r="Q18" i="9" s="1"/>
  <c r="O17" i="9"/>
  <c r="P17" i="9" s="1"/>
  <c r="Q17" i="9" s="1" a="1"/>
  <c r="Q17" i="9" s="1"/>
  <c r="M17" i="9"/>
  <c r="N17" i="9" s="1" a="1"/>
  <c r="N17" i="9" s="1"/>
  <c r="O16" i="9"/>
  <c r="P16" i="9" s="1"/>
  <c r="Q16" i="9" s="1" a="1"/>
  <c r="Q16" i="9" s="1"/>
  <c r="M16" i="9"/>
  <c r="N16" i="9" s="1" a="1"/>
  <c r="N16" i="9" s="1"/>
  <c r="O15" i="9"/>
  <c r="P15" i="9" s="1"/>
  <c r="Q15" i="9" s="1" a="1"/>
  <c r="Q15" i="9" s="1"/>
  <c r="M15" i="9"/>
  <c r="N15" i="9" s="1" a="1"/>
  <c r="N15" i="9" s="1"/>
  <c r="O14" i="9"/>
  <c r="P14" i="9" s="1"/>
  <c r="Q14" i="9" s="1" a="1"/>
  <c r="Q14" i="9" s="1"/>
  <c r="M14" i="9"/>
  <c r="N14" i="9" s="1" a="1"/>
  <c r="N14" i="9" s="1"/>
  <c r="O13" i="9"/>
  <c r="P13" i="9" s="1"/>
  <c r="Q13" i="9" s="1" a="1"/>
  <c r="Q13" i="9" s="1"/>
  <c r="M13" i="9"/>
  <c r="N13" i="9" s="1" a="1"/>
  <c r="N13" i="9" s="1"/>
  <c r="O12" i="9"/>
  <c r="P12" i="9" s="1"/>
  <c r="Q12" i="9" s="1" a="1"/>
  <c r="Q12" i="9" s="1"/>
  <c r="O11" i="9"/>
  <c r="P11" i="9" s="1"/>
  <c r="Q11" i="9" s="1" a="1"/>
  <c r="Q11" i="9" s="1"/>
  <c r="M11" i="9"/>
  <c r="N11" i="9" s="1" a="1"/>
  <c r="N11" i="9" s="1"/>
  <c r="P10" i="9"/>
  <c r="Q10" i="9" s="1" a="1"/>
  <c r="Q10" i="9" s="1"/>
  <c r="O10" i="9"/>
  <c r="O9" i="9"/>
  <c r="P9" i="9" s="1"/>
  <c r="Q9" i="9" s="1" a="1"/>
  <c r="Q9" i="9" s="1"/>
  <c r="M9" i="9"/>
  <c r="N9" i="9" s="1" a="1"/>
  <c r="N9" i="9" s="1"/>
  <c r="O8" i="9"/>
  <c r="P8" i="9" s="1"/>
  <c r="Q8" i="9" s="1" a="1"/>
  <c r="Q8" i="9" s="1"/>
  <c r="M8" i="9"/>
  <c r="N8" i="9" s="1" a="1"/>
  <c r="N8" i="9" s="1"/>
  <c r="O7" i="9"/>
  <c r="P7" i="9" s="1"/>
  <c r="Q7" i="9" s="1" a="1"/>
  <c r="Q7" i="9" s="1"/>
  <c r="M7" i="9"/>
  <c r="N7" i="9" s="1" a="1"/>
  <c r="N7" i="9" s="1"/>
  <c r="O6" i="9"/>
  <c r="P6" i="9" s="1"/>
  <c r="Q6" i="9" s="1" a="1"/>
  <c r="Q6" i="9" s="1"/>
  <c r="M6" i="9"/>
  <c r="N6" i="9" s="1" a="1"/>
  <c r="N6" i="9" s="1"/>
  <c r="O5" i="9"/>
  <c r="P5" i="9" s="1"/>
  <c r="Q5" i="9" s="1" a="1"/>
  <c r="Q5" i="9" s="1"/>
  <c r="M5" i="9"/>
  <c r="N5" i="9" s="1" a="1"/>
  <c r="N5" i="9" s="1"/>
  <c r="O4" i="9"/>
  <c r="P4" i="9" s="1"/>
  <c r="Q4" i="9" s="1" a="1"/>
  <c r="Q4" i="9" s="1"/>
  <c r="M4" i="9"/>
  <c r="N4" i="9" s="1" a="1"/>
  <c r="N4" i="9" s="1"/>
  <c r="S3" i="9" a="1"/>
  <c r="S3" i="9" s="1"/>
  <c r="O3" i="9"/>
  <c r="P3" i="9" s="1"/>
  <c r="Q3" i="9" s="1" a="1"/>
  <c r="Q3" i="9" s="1"/>
  <c r="M3" i="9"/>
  <c r="N3" i="9" s="1" a="1"/>
  <c r="N3" i="9" s="1"/>
  <c r="O79" i="24"/>
  <c r="P79" i="24" s="1"/>
  <c r="Q79" i="24" s="1" a="1"/>
  <c r="Q79" i="24" s="1"/>
  <c r="M79" i="24"/>
  <c r="N79" i="24" s="1" a="1"/>
  <c r="N79" i="24" s="1"/>
  <c r="O78" i="24"/>
  <c r="P78" i="24" s="1"/>
  <c r="Q78" i="24" s="1" a="1"/>
  <c r="Q78" i="24" s="1"/>
  <c r="M78" i="24"/>
  <c r="N78" i="24" s="1" a="1"/>
  <c r="N78" i="24" s="1"/>
  <c r="O77" i="24"/>
  <c r="P77" i="24" s="1"/>
  <c r="Q77" i="24" s="1" a="1"/>
  <c r="Q77" i="24" s="1"/>
  <c r="M77" i="24"/>
  <c r="N77" i="24" s="1" a="1"/>
  <c r="N77" i="24" s="1"/>
  <c r="O76" i="24"/>
  <c r="P76" i="24" s="1"/>
  <c r="Q76" i="24" s="1" a="1"/>
  <c r="Q76" i="24" s="1"/>
  <c r="O75" i="24"/>
  <c r="P75" i="24" s="1"/>
  <c r="Q75" i="24" s="1" a="1"/>
  <c r="Q75" i="24" s="1"/>
  <c r="M75" i="24"/>
  <c r="N75" i="24" s="1" a="1"/>
  <c r="N75" i="24" s="1"/>
  <c r="O74" i="24"/>
  <c r="P74" i="24" s="1"/>
  <c r="Q74" i="24" s="1" a="1"/>
  <c r="Q74" i="24" s="1"/>
  <c r="M74" i="24"/>
  <c r="N74" i="24" s="1" a="1"/>
  <c r="N74" i="24" s="1"/>
  <c r="O73" i="24"/>
  <c r="P73" i="24" s="1"/>
  <c r="Q73" i="24" s="1" a="1"/>
  <c r="Q73" i="24" s="1"/>
  <c r="M73" i="24"/>
  <c r="N73" i="24" s="1" a="1"/>
  <c r="N73" i="24" s="1"/>
  <c r="O72" i="24"/>
  <c r="P72" i="24" s="1"/>
  <c r="Q72" i="24" s="1" a="1"/>
  <c r="Q72" i="24" s="1"/>
  <c r="M72" i="24"/>
  <c r="N72" i="24" s="1" a="1"/>
  <c r="N72" i="24" s="1"/>
  <c r="P71" i="24"/>
  <c r="Q71" i="24" s="1" a="1"/>
  <c r="Q71" i="24" s="1"/>
  <c r="O71" i="24"/>
  <c r="M71" i="24"/>
  <c r="N71" i="24" s="1" a="1"/>
  <c r="N71" i="24" s="1"/>
  <c r="O70" i="24"/>
  <c r="P70" i="24" s="1"/>
  <c r="Q70" i="24" s="1" a="1"/>
  <c r="Q70" i="24" s="1"/>
  <c r="M70" i="24"/>
  <c r="N70" i="24" s="1" a="1"/>
  <c r="N70" i="24" s="1"/>
  <c r="O69" i="24"/>
  <c r="P69" i="24" s="1"/>
  <c r="Q69" i="24" s="1" a="1"/>
  <c r="Q69" i="24" s="1"/>
  <c r="M69" i="24"/>
  <c r="N69" i="24" s="1" a="1"/>
  <c r="N69" i="24" s="1"/>
  <c r="O68" i="24"/>
  <c r="P68" i="24" s="1"/>
  <c r="Q68" i="24" s="1" a="1"/>
  <c r="Q68" i="24" s="1"/>
  <c r="O67" i="24"/>
  <c r="P67" i="24" s="1"/>
  <c r="Q67" i="24" s="1" a="1"/>
  <c r="Q67" i="24" s="1"/>
  <c r="M67" i="24"/>
  <c r="N67" i="24" s="1" a="1"/>
  <c r="N67" i="24" s="1"/>
  <c r="O66" i="24"/>
  <c r="P66" i="24" s="1"/>
  <c r="Q66" i="24" s="1" a="1"/>
  <c r="Q66" i="24" s="1"/>
  <c r="M66" i="24"/>
  <c r="N66" i="24" s="1" a="1"/>
  <c r="N66" i="24" s="1"/>
  <c r="O65" i="24"/>
  <c r="P65" i="24" s="1"/>
  <c r="Q65" i="24" s="1" a="1"/>
  <c r="Q65" i="24" s="1"/>
  <c r="M65" i="24"/>
  <c r="N65" i="24" s="1" a="1"/>
  <c r="N65" i="24" s="1"/>
  <c r="O64" i="24"/>
  <c r="P64" i="24" s="1"/>
  <c r="Q64" i="24" s="1" a="1"/>
  <c r="Q64" i="24" s="1"/>
  <c r="M64" i="24"/>
  <c r="N64" i="24" s="1" a="1"/>
  <c r="N64" i="24" s="1"/>
  <c r="O63" i="24"/>
  <c r="P63" i="24" s="1"/>
  <c r="Q63" i="24" s="1" a="1"/>
  <c r="Q63" i="24" s="1"/>
  <c r="M63" i="24"/>
  <c r="N63" i="24" s="1" a="1"/>
  <c r="N63" i="24" s="1"/>
  <c r="O62" i="24"/>
  <c r="P62" i="24" s="1"/>
  <c r="Q62" i="24" s="1" a="1"/>
  <c r="Q62" i="24" s="1"/>
  <c r="M62" i="24"/>
  <c r="N62" i="24" s="1" a="1"/>
  <c r="N62" i="24" s="1"/>
  <c r="O61" i="24"/>
  <c r="P61" i="24" s="1"/>
  <c r="Q61" i="24" s="1" a="1"/>
  <c r="Q61" i="24" s="1"/>
  <c r="M61" i="24"/>
  <c r="N61" i="24" s="1" a="1"/>
  <c r="N61" i="24" s="1"/>
  <c r="O60" i="24"/>
  <c r="P60" i="24" s="1"/>
  <c r="Q60" i="24" s="1" a="1"/>
  <c r="Q60" i="24" s="1"/>
  <c r="O59" i="24"/>
  <c r="P59" i="24" s="1"/>
  <c r="Q59" i="24" s="1" a="1"/>
  <c r="Q59" i="24" s="1"/>
  <c r="M59" i="24"/>
  <c r="N59" i="24" s="1" a="1"/>
  <c r="N59" i="24" s="1"/>
  <c r="O58" i="24"/>
  <c r="P58" i="24" s="1"/>
  <c r="Q58" i="24" s="1" a="1"/>
  <c r="Q58" i="24" s="1"/>
  <c r="M58" i="24"/>
  <c r="N58" i="24" s="1" a="1"/>
  <c r="N58" i="24" s="1"/>
  <c r="O57" i="24"/>
  <c r="P57" i="24" s="1"/>
  <c r="Q57" i="24" s="1" a="1"/>
  <c r="Q57" i="24" s="1"/>
  <c r="M57" i="24"/>
  <c r="N57" i="24" s="1" a="1"/>
  <c r="N57" i="24" s="1"/>
  <c r="O56" i="24"/>
  <c r="P56" i="24" s="1"/>
  <c r="Q56" i="24" s="1" a="1"/>
  <c r="Q56" i="24" s="1"/>
  <c r="M56" i="24"/>
  <c r="N56" i="24" s="1" a="1"/>
  <c r="N56" i="24" s="1"/>
  <c r="O55" i="24"/>
  <c r="P55" i="24" s="1"/>
  <c r="Q55" i="24" s="1" a="1"/>
  <c r="Q55" i="24" s="1"/>
  <c r="M55" i="24"/>
  <c r="N55" i="24" s="1" a="1"/>
  <c r="N55" i="24" s="1"/>
  <c r="O54" i="24"/>
  <c r="P54" i="24" s="1"/>
  <c r="Q54" i="24" s="1" a="1"/>
  <c r="Q54" i="24" s="1"/>
  <c r="M54" i="24"/>
  <c r="N54" i="24" s="1" a="1"/>
  <c r="N54" i="24" s="1"/>
  <c r="O53" i="24"/>
  <c r="P53" i="24" s="1"/>
  <c r="Q53" i="24" s="1" a="1"/>
  <c r="Q53" i="24" s="1"/>
  <c r="M53" i="24"/>
  <c r="N53" i="24" s="1" a="1"/>
  <c r="N53" i="24" s="1"/>
  <c r="O52" i="24"/>
  <c r="P52" i="24" s="1"/>
  <c r="Q52" i="24" s="1" a="1"/>
  <c r="Q52" i="24" s="1"/>
  <c r="O51" i="24"/>
  <c r="P51" i="24" s="1"/>
  <c r="Q51" i="24" s="1" a="1"/>
  <c r="Q51" i="24" s="1"/>
  <c r="M51" i="24"/>
  <c r="N51" i="24" s="1" a="1"/>
  <c r="N51" i="24" s="1"/>
  <c r="O50" i="24"/>
  <c r="P50" i="24" s="1"/>
  <c r="Q50" i="24" s="1" a="1"/>
  <c r="Q50" i="24" s="1"/>
  <c r="M50" i="24"/>
  <c r="N50" i="24" s="1" a="1"/>
  <c r="N50" i="24" s="1"/>
  <c r="O49" i="24"/>
  <c r="P49" i="24" s="1"/>
  <c r="Q49" i="24" s="1" a="1"/>
  <c r="Q49" i="24" s="1"/>
  <c r="M49" i="24"/>
  <c r="N49" i="24" s="1" a="1"/>
  <c r="N49" i="24" s="1"/>
  <c r="O48" i="24"/>
  <c r="P48" i="24" s="1"/>
  <c r="Q48" i="24" s="1" a="1"/>
  <c r="Q48" i="24" s="1"/>
  <c r="M48" i="24"/>
  <c r="N48" i="24" s="1" a="1"/>
  <c r="N48" i="24" s="1"/>
  <c r="O47" i="24"/>
  <c r="P47" i="24" s="1"/>
  <c r="Q47" i="24" s="1" a="1"/>
  <c r="Q47" i="24" s="1"/>
  <c r="M47" i="24"/>
  <c r="N47" i="24" s="1" a="1"/>
  <c r="N47" i="24" s="1"/>
  <c r="O46" i="24"/>
  <c r="P46" i="24" s="1"/>
  <c r="Q46" i="24" s="1" a="1"/>
  <c r="Q46" i="24" s="1"/>
  <c r="M46" i="24"/>
  <c r="N46" i="24" s="1" a="1"/>
  <c r="N46" i="24" s="1"/>
  <c r="O45" i="24"/>
  <c r="P45" i="24" s="1"/>
  <c r="Q45" i="24" s="1" a="1"/>
  <c r="Q45" i="24" s="1"/>
  <c r="M45" i="24"/>
  <c r="N45" i="24" s="1" a="1"/>
  <c r="N45" i="24" s="1"/>
  <c r="O44" i="24"/>
  <c r="P44" i="24" s="1"/>
  <c r="Q44" i="24" s="1" a="1"/>
  <c r="Q44" i="24" s="1"/>
  <c r="O43" i="24"/>
  <c r="P43" i="24" s="1"/>
  <c r="Q43" i="24" s="1" a="1"/>
  <c r="Q43" i="24" s="1"/>
  <c r="M43" i="24"/>
  <c r="N43" i="24" s="1" a="1"/>
  <c r="N43" i="24" s="1"/>
  <c r="O42" i="24"/>
  <c r="P42" i="24" s="1"/>
  <c r="Q42" i="24" s="1" a="1"/>
  <c r="Q42" i="24" s="1"/>
  <c r="M42" i="24"/>
  <c r="N42" i="24" s="1" a="1"/>
  <c r="N42" i="24" s="1"/>
  <c r="O41" i="24"/>
  <c r="P41" i="24" s="1"/>
  <c r="Q41" i="24" s="1" a="1"/>
  <c r="Q41" i="24" s="1"/>
  <c r="M41" i="24"/>
  <c r="N41" i="24" s="1" a="1"/>
  <c r="N41" i="24" s="1"/>
  <c r="O40" i="24"/>
  <c r="P40" i="24" s="1"/>
  <c r="Q40" i="24" s="1" a="1"/>
  <c r="Q40" i="24" s="1"/>
  <c r="M40" i="24"/>
  <c r="N40" i="24" s="1" a="1"/>
  <c r="N40" i="24" s="1"/>
  <c r="O39" i="24"/>
  <c r="P39" i="24" s="1"/>
  <c r="Q39" i="24" s="1" a="1"/>
  <c r="Q39" i="24" s="1"/>
  <c r="M39" i="24"/>
  <c r="N39" i="24" s="1" a="1"/>
  <c r="N39" i="24" s="1"/>
  <c r="O38" i="24"/>
  <c r="P38" i="24" s="1"/>
  <c r="Q38" i="24" s="1" a="1"/>
  <c r="Q38" i="24" s="1"/>
  <c r="M38" i="24"/>
  <c r="N38" i="24" s="1" a="1"/>
  <c r="N38" i="24" s="1"/>
  <c r="O37" i="24"/>
  <c r="P37" i="24" s="1"/>
  <c r="Q37" i="24" s="1" a="1"/>
  <c r="Q37" i="24" s="1"/>
  <c r="M37" i="24"/>
  <c r="N37" i="24" s="1" a="1"/>
  <c r="N37" i="24" s="1"/>
  <c r="O36" i="24"/>
  <c r="P36" i="24" s="1"/>
  <c r="Q36" i="24" s="1" a="1"/>
  <c r="Q36" i="24" s="1"/>
  <c r="O35" i="24"/>
  <c r="P35" i="24" s="1"/>
  <c r="Q35" i="24" s="1" a="1"/>
  <c r="Q35" i="24" s="1"/>
  <c r="M35" i="24"/>
  <c r="N35" i="24" s="1" a="1"/>
  <c r="N35" i="24" s="1"/>
  <c r="O34" i="24"/>
  <c r="P34" i="24" s="1"/>
  <c r="Q34" i="24" s="1" a="1"/>
  <c r="Q34" i="24" s="1"/>
  <c r="M34" i="24"/>
  <c r="N34" i="24" s="1" a="1"/>
  <c r="N34" i="24" s="1"/>
  <c r="P33" i="24"/>
  <c r="Q33" i="24" s="1" a="1"/>
  <c r="Q33" i="24" s="1"/>
  <c r="O33" i="24"/>
  <c r="M33" i="24"/>
  <c r="N33" i="24" s="1" a="1"/>
  <c r="N33" i="24" s="1"/>
  <c r="O32" i="24"/>
  <c r="P32" i="24" s="1"/>
  <c r="Q32" i="24" s="1" a="1"/>
  <c r="Q32" i="24" s="1"/>
  <c r="M32" i="24"/>
  <c r="N32" i="24" s="1" a="1"/>
  <c r="N32" i="24" s="1"/>
  <c r="O31" i="24"/>
  <c r="P31" i="24" s="1"/>
  <c r="Q31" i="24" s="1" a="1"/>
  <c r="Q31" i="24" s="1"/>
  <c r="M31" i="24"/>
  <c r="N31" i="24" s="1" a="1"/>
  <c r="N31" i="24" s="1"/>
  <c r="O30" i="24"/>
  <c r="P30" i="24" s="1"/>
  <c r="Q30" i="24" s="1" a="1"/>
  <c r="Q30" i="24" s="1"/>
  <c r="M30" i="24"/>
  <c r="N30" i="24" s="1" a="1"/>
  <c r="N30" i="24" s="1"/>
  <c r="O29" i="24"/>
  <c r="P29" i="24" s="1"/>
  <c r="Q29" i="24" s="1" a="1"/>
  <c r="Q29" i="24" s="1"/>
  <c r="M29" i="24"/>
  <c r="N29" i="24" s="1" a="1"/>
  <c r="N29" i="24" s="1"/>
  <c r="O28" i="24"/>
  <c r="P28" i="24" s="1"/>
  <c r="Q28" i="24" s="1" a="1"/>
  <c r="Q28" i="24" s="1"/>
  <c r="O27" i="24"/>
  <c r="P27" i="24" s="1"/>
  <c r="Q27" i="24" s="1" a="1"/>
  <c r="Q27" i="24" s="1"/>
  <c r="M27" i="24"/>
  <c r="N27" i="24" s="1" a="1"/>
  <c r="N27" i="24" s="1"/>
  <c r="O26" i="24"/>
  <c r="P26" i="24" s="1"/>
  <c r="Q26" i="24" s="1" a="1"/>
  <c r="Q26" i="24" s="1"/>
  <c r="M26" i="24"/>
  <c r="N26" i="24" s="1" a="1"/>
  <c r="N26" i="24" s="1"/>
  <c r="O25" i="24"/>
  <c r="P25" i="24" s="1"/>
  <c r="Q25" i="24" s="1" a="1"/>
  <c r="Q25" i="24" s="1"/>
  <c r="M25" i="24"/>
  <c r="N25" i="24" s="1" a="1"/>
  <c r="N25" i="24" s="1"/>
  <c r="O24" i="24"/>
  <c r="P24" i="24" s="1"/>
  <c r="Q24" i="24" s="1" a="1"/>
  <c r="Q24" i="24" s="1"/>
  <c r="M24" i="24"/>
  <c r="N24" i="24" s="1" a="1"/>
  <c r="N24" i="24" s="1"/>
  <c r="O23" i="24"/>
  <c r="P23" i="24" s="1"/>
  <c r="Q23" i="24" s="1" a="1"/>
  <c r="Q23" i="24" s="1"/>
  <c r="M23" i="24"/>
  <c r="N23" i="24" s="1" a="1"/>
  <c r="N23" i="24" s="1"/>
  <c r="O22" i="24"/>
  <c r="P22" i="24" s="1"/>
  <c r="Q22" i="24" s="1" a="1"/>
  <c r="Q22" i="24" s="1"/>
  <c r="M22" i="24"/>
  <c r="N22" i="24" s="1" a="1"/>
  <c r="N22" i="24" s="1"/>
  <c r="O21" i="24"/>
  <c r="P21" i="24" s="1"/>
  <c r="Q21" i="24" s="1" a="1"/>
  <c r="Q21" i="24" s="1"/>
  <c r="M21" i="24"/>
  <c r="N21" i="24" s="1" a="1"/>
  <c r="N21" i="24" s="1"/>
  <c r="O20" i="24"/>
  <c r="P20" i="24" s="1"/>
  <c r="Q20" i="24" s="1" a="1"/>
  <c r="Q20" i="24" s="1"/>
  <c r="O19" i="24"/>
  <c r="P19" i="24" s="1"/>
  <c r="Q19" i="24" s="1" a="1"/>
  <c r="Q19" i="24" s="1"/>
  <c r="M19" i="24"/>
  <c r="N19" i="24" s="1" a="1"/>
  <c r="N19" i="24" s="1"/>
  <c r="P18" i="24"/>
  <c r="Q18" i="24" s="1" a="1"/>
  <c r="Q18" i="24" s="1"/>
  <c r="O18" i="24"/>
  <c r="M18" i="24"/>
  <c r="N18" i="24" s="1" a="1"/>
  <c r="N18" i="24" s="1"/>
  <c r="O17" i="24"/>
  <c r="P17" i="24" s="1"/>
  <c r="Q17" i="24" s="1" a="1"/>
  <c r="Q17" i="24" s="1"/>
  <c r="M17" i="24"/>
  <c r="N17" i="24" s="1" a="1"/>
  <c r="N17" i="24" s="1"/>
  <c r="O16" i="24"/>
  <c r="P16" i="24" s="1"/>
  <c r="Q16" i="24" s="1" a="1"/>
  <c r="Q16" i="24" s="1"/>
  <c r="M16" i="24"/>
  <c r="N16" i="24" s="1" a="1"/>
  <c r="N16" i="24" s="1"/>
  <c r="O15" i="24"/>
  <c r="P15" i="24" s="1"/>
  <c r="Q15" i="24" s="1" a="1"/>
  <c r="Q15" i="24" s="1"/>
  <c r="M15" i="24"/>
  <c r="N15" i="24" s="1" a="1"/>
  <c r="N15" i="24" s="1"/>
  <c r="O14" i="24"/>
  <c r="P14" i="24" s="1"/>
  <c r="Q14" i="24" s="1" a="1"/>
  <c r="Q14" i="24" s="1"/>
  <c r="M14" i="24"/>
  <c r="N14" i="24" s="1" a="1"/>
  <c r="N14" i="24" s="1"/>
  <c r="O13" i="24"/>
  <c r="P13" i="24" s="1"/>
  <c r="Q13" i="24" s="1" a="1"/>
  <c r="Q13" i="24" s="1"/>
  <c r="M13" i="24"/>
  <c r="N13" i="24" s="1" a="1"/>
  <c r="N13" i="24" s="1"/>
  <c r="O12" i="24"/>
  <c r="P12" i="24" s="1"/>
  <c r="Q12" i="24" s="1" a="1"/>
  <c r="Q12" i="24" s="1"/>
  <c r="O11" i="24"/>
  <c r="P11" i="24" s="1"/>
  <c r="Q11" i="24" s="1" a="1"/>
  <c r="Q11" i="24" s="1"/>
  <c r="M11" i="24"/>
  <c r="N11" i="24" s="1" a="1"/>
  <c r="N11" i="24" s="1"/>
  <c r="O10" i="24"/>
  <c r="P10" i="24" s="1"/>
  <c r="Q10" i="24" s="1" a="1"/>
  <c r="Q10" i="24" s="1"/>
  <c r="M10" i="24"/>
  <c r="N10" i="24" s="1" a="1"/>
  <c r="N10" i="24" s="1"/>
  <c r="S9" i="24" a="1"/>
  <c r="S9" i="24" s="1"/>
  <c r="O9" i="24"/>
  <c r="P9" i="24" s="1"/>
  <c r="Q9" i="24" s="1" a="1"/>
  <c r="Q9" i="24" s="1"/>
  <c r="M9" i="24"/>
  <c r="N9" i="24" s="1" a="1"/>
  <c r="N9" i="24" s="1"/>
  <c r="O8" i="24"/>
  <c r="P8" i="24" s="1"/>
  <c r="Q8" i="24" s="1" a="1"/>
  <c r="Q8" i="24" s="1"/>
  <c r="N8" i="24" a="1"/>
  <c r="N8" i="24" s="1"/>
  <c r="M8" i="24"/>
  <c r="O7" i="24"/>
  <c r="P7" i="24" s="1"/>
  <c r="Q7" i="24" s="1" a="1"/>
  <c r="Q7" i="24" s="1"/>
  <c r="M7" i="24"/>
  <c r="N7" i="24" s="1" a="1"/>
  <c r="N7" i="24" s="1"/>
  <c r="O6" i="24"/>
  <c r="P6" i="24" s="1"/>
  <c r="Q6" i="24" s="1" a="1"/>
  <c r="Q6" i="24" s="1"/>
  <c r="M6" i="24"/>
  <c r="N6" i="24" s="1" a="1"/>
  <c r="N6" i="24" s="1"/>
  <c r="O5" i="24"/>
  <c r="P5" i="24" s="1"/>
  <c r="Q5" i="24" s="1" a="1"/>
  <c r="Q5" i="24" s="1"/>
  <c r="M5" i="24"/>
  <c r="N5" i="24" s="1" a="1"/>
  <c r="N5" i="24" s="1"/>
  <c r="O4" i="24"/>
  <c r="P4" i="24" s="1"/>
  <c r="Q4" i="24" s="1" a="1"/>
  <c r="Q4" i="24" s="1"/>
  <c r="M4" i="24"/>
  <c r="N4" i="24" s="1" a="1"/>
  <c r="N4" i="24" s="1"/>
  <c r="O10" i="23"/>
  <c r="P10" i="23" s="1"/>
  <c r="Q10" i="23" s="1" a="1"/>
  <c r="Q10" i="23" s="1"/>
  <c r="M10" i="23"/>
  <c r="N10" i="23" s="1" a="1"/>
  <c r="N10" i="23" s="1"/>
  <c r="O9" i="23"/>
  <c r="P9" i="23" s="1"/>
  <c r="Q9" i="23" s="1" a="1"/>
  <c r="Q9" i="23" s="1"/>
  <c r="M9" i="23"/>
  <c r="N9" i="23" s="1" a="1"/>
  <c r="N9" i="23" s="1"/>
  <c r="O8" i="23"/>
  <c r="P8" i="23" s="1"/>
  <c r="Q8" i="23" s="1" a="1"/>
  <c r="Q8" i="23" s="1"/>
  <c r="M8" i="23"/>
  <c r="N8" i="23" s="1" a="1"/>
  <c r="N8" i="23" s="1"/>
  <c r="O7" i="23"/>
  <c r="P7" i="23" s="1"/>
  <c r="Q7" i="23" s="1" a="1"/>
  <c r="Q7" i="23" s="1"/>
  <c r="M7" i="23"/>
  <c r="N7" i="23" s="1" a="1"/>
  <c r="N7" i="23" s="1"/>
  <c r="O6" i="23"/>
  <c r="P6" i="23" s="1"/>
  <c r="Q6" i="23" s="1" a="1"/>
  <c r="Q6" i="23" s="1"/>
  <c r="M6" i="23"/>
  <c r="N6" i="23" s="1" a="1"/>
  <c r="N6" i="23" s="1"/>
  <c r="O5" i="23"/>
  <c r="P5" i="23" s="1"/>
  <c r="Q5" i="23" s="1" a="1"/>
  <c r="Q5" i="23" s="1"/>
  <c r="M5" i="23"/>
  <c r="N5" i="23" s="1" a="1"/>
  <c r="N5" i="23" s="1"/>
  <c r="O4" i="23"/>
  <c r="P4" i="23" s="1"/>
  <c r="Q4" i="23" s="1" a="1"/>
  <c r="Q4" i="23" s="1"/>
  <c r="M4" i="23"/>
  <c r="N4" i="23" s="1" a="1"/>
  <c r="N4" i="23" s="1"/>
  <c r="O39" i="22"/>
  <c r="P39" i="22" s="1"/>
  <c r="Q39" i="22" s="1" a="1"/>
  <c r="Q39" i="22" s="1"/>
  <c r="M39" i="22"/>
  <c r="N39" i="22" s="1" a="1"/>
  <c r="N39" i="22" s="1"/>
  <c r="O38" i="22"/>
  <c r="P38" i="22" s="1"/>
  <c r="Q38" i="22" s="1" a="1"/>
  <c r="Q38" i="22" s="1"/>
  <c r="M38" i="22"/>
  <c r="N38" i="22" s="1" a="1"/>
  <c r="N38" i="22" s="1"/>
  <c r="O37" i="22"/>
  <c r="P37" i="22" s="1"/>
  <c r="Q37" i="22" s="1" a="1"/>
  <c r="Q37" i="22" s="1"/>
  <c r="M37" i="22"/>
  <c r="N37" i="22" s="1" a="1"/>
  <c r="N37" i="22" s="1"/>
  <c r="O36" i="22"/>
  <c r="P36" i="22" s="1"/>
  <c r="Q36" i="22" s="1" a="1"/>
  <c r="Q36" i="22" s="1"/>
  <c r="O35" i="22"/>
  <c r="P35" i="22" s="1"/>
  <c r="Q35" i="22" s="1" a="1"/>
  <c r="Q35" i="22" s="1"/>
  <c r="M35" i="22"/>
  <c r="N35" i="22" s="1" a="1"/>
  <c r="N35" i="22" s="1"/>
  <c r="O34" i="22"/>
  <c r="P34" i="22" s="1"/>
  <c r="Q34" i="22" s="1" a="1"/>
  <c r="Q34" i="22" s="1"/>
  <c r="M34" i="22"/>
  <c r="N34" i="22" s="1" a="1"/>
  <c r="N34" i="22" s="1"/>
  <c r="O33" i="22"/>
  <c r="P33" i="22" s="1"/>
  <c r="Q33" i="22" s="1" a="1"/>
  <c r="Q33" i="22" s="1"/>
  <c r="M33" i="22"/>
  <c r="N33" i="22" s="1" a="1"/>
  <c r="N33" i="22" s="1"/>
  <c r="O32" i="22"/>
  <c r="P32" i="22" s="1"/>
  <c r="Q32" i="22" s="1" a="1"/>
  <c r="Q32" i="22" s="1"/>
  <c r="M32" i="22"/>
  <c r="N32" i="22" s="1" a="1"/>
  <c r="N32" i="22" s="1"/>
  <c r="O31" i="22"/>
  <c r="P31" i="22" s="1"/>
  <c r="Q31" i="22" s="1" a="1"/>
  <c r="Q31" i="22" s="1"/>
  <c r="M31" i="22"/>
  <c r="N31" i="22" s="1" a="1"/>
  <c r="N31" i="22" s="1"/>
  <c r="O30" i="22"/>
  <c r="P30" i="22" s="1"/>
  <c r="Q30" i="22" s="1" a="1"/>
  <c r="Q30" i="22" s="1"/>
  <c r="M30" i="22"/>
  <c r="N30" i="22" s="1" a="1"/>
  <c r="N30" i="22" s="1"/>
  <c r="O29" i="22"/>
  <c r="P29" i="22" s="1"/>
  <c r="Q29" i="22" s="1" a="1"/>
  <c r="Q29" i="22" s="1"/>
  <c r="M29" i="22"/>
  <c r="N29" i="22" s="1" a="1"/>
  <c r="N29" i="22" s="1"/>
  <c r="O28" i="22"/>
  <c r="P28" i="22" s="1"/>
  <c r="Q28" i="22" s="1" a="1"/>
  <c r="Q28" i="22" s="1"/>
  <c r="O27" i="22"/>
  <c r="P27" i="22" s="1"/>
  <c r="Q27" i="22" s="1" a="1"/>
  <c r="Q27" i="22" s="1"/>
  <c r="M27" i="22"/>
  <c r="N27" i="22" s="1" a="1"/>
  <c r="N27" i="22" s="1"/>
  <c r="O26" i="22"/>
  <c r="P26" i="22" s="1"/>
  <c r="Q26" i="22" s="1" a="1"/>
  <c r="Q26" i="22" s="1"/>
  <c r="M26" i="22"/>
  <c r="N26" i="22" s="1" a="1"/>
  <c r="N26" i="22" s="1"/>
  <c r="O25" i="22"/>
  <c r="P25" i="22" s="1"/>
  <c r="Q25" i="22" s="1" a="1"/>
  <c r="Q25" i="22" s="1"/>
  <c r="M25" i="22"/>
  <c r="N25" i="22" s="1" a="1"/>
  <c r="N25" i="22" s="1"/>
  <c r="O24" i="22"/>
  <c r="P24" i="22" s="1"/>
  <c r="Q24" i="22" s="1" a="1"/>
  <c r="Q24" i="22" s="1"/>
  <c r="M24" i="22"/>
  <c r="N24" i="22" s="1" a="1"/>
  <c r="N24" i="22" s="1"/>
  <c r="P23" i="22"/>
  <c r="Q23" i="22" s="1" a="1"/>
  <c r="Q23" i="22" s="1"/>
  <c r="O23" i="22"/>
  <c r="M23" i="22"/>
  <c r="N23" i="22" s="1" a="1"/>
  <c r="N23" i="22" s="1"/>
  <c r="O22" i="22"/>
  <c r="P22" i="22" s="1"/>
  <c r="Q22" i="22" s="1" a="1"/>
  <c r="Q22" i="22" s="1"/>
  <c r="M22" i="22"/>
  <c r="N22" i="22" s="1" a="1"/>
  <c r="N22" i="22" s="1"/>
  <c r="O21" i="22"/>
  <c r="P21" i="22" s="1"/>
  <c r="Q21" i="22" s="1" a="1"/>
  <c r="Q21" i="22" s="1"/>
  <c r="M21" i="22"/>
  <c r="N21" i="22" s="1" a="1"/>
  <c r="N21" i="22" s="1"/>
  <c r="P20" i="22"/>
  <c r="Q20" i="22" s="1" a="1"/>
  <c r="Q20" i="22" s="1"/>
  <c r="O20" i="22"/>
  <c r="P19" i="22"/>
  <c r="Q19" i="22" s="1" a="1"/>
  <c r="Q19" i="22" s="1"/>
  <c r="O19" i="22"/>
  <c r="M19" i="22"/>
  <c r="N19" i="22" s="1" a="1"/>
  <c r="N19" i="22" s="1"/>
  <c r="O18" i="22"/>
  <c r="P18" i="22" s="1"/>
  <c r="Q18" i="22" s="1" a="1"/>
  <c r="Q18" i="22" s="1"/>
  <c r="M18" i="22"/>
  <c r="N18" i="22" s="1" a="1"/>
  <c r="N18" i="22" s="1"/>
  <c r="P17" i="22"/>
  <c r="Q17" i="22" s="1" a="1"/>
  <c r="Q17" i="22" s="1"/>
  <c r="O17" i="22"/>
  <c r="M17" i="22"/>
  <c r="N17" i="22" s="1" a="1"/>
  <c r="N17" i="22" s="1"/>
  <c r="O16" i="22"/>
  <c r="P16" i="22" s="1"/>
  <c r="Q16" i="22" s="1" a="1"/>
  <c r="Q16" i="22" s="1"/>
  <c r="M16" i="22"/>
  <c r="N16" i="22" s="1" a="1"/>
  <c r="N16" i="22" s="1"/>
  <c r="O15" i="22"/>
  <c r="P15" i="22" s="1"/>
  <c r="Q15" i="22" s="1" a="1"/>
  <c r="Q15" i="22" s="1"/>
  <c r="M15" i="22"/>
  <c r="N15" i="22" s="1" a="1"/>
  <c r="N15" i="22" s="1"/>
  <c r="O14" i="22"/>
  <c r="P14" i="22" s="1"/>
  <c r="Q14" i="22" s="1" a="1"/>
  <c r="Q14" i="22" s="1"/>
  <c r="M14" i="22"/>
  <c r="N14" i="22" s="1" a="1"/>
  <c r="N14" i="22" s="1"/>
  <c r="P13" i="22"/>
  <c r="Q13" i="22" s="1" a="1"/>
  <c r="Q13" i="22" s="1"/>
  <c r="O13" i="22"/>
  <c r="M13" i="22"/>
  <c r="N13" i="22" s="1" a="1"/>
  <c r="N13" i="22" s="1"/>
  <c r="O12" i="22"/>
  <c r="P12" i="22" s="1"/>
  <c r="Q12" i="22" s="1" a="1"/>
  <c r="Q12" i="22" s="1"/>
  <c r="O11" i="22"/>
  <c r="P11" i="22" s="1"/>
  <c r="Q11" i="22" s="1" a="1"/>
  <c r="Q11" i="22" s="1"/>
  <c r="M11" i="22"/>
  <c r="N11" i="22" s="1" a="1"/>
  <c r="N11" i="22" s="1"/>
  <c r="P10" i="22"/>
  <c r="Q10" i="22" s="1" a="1"/>
  <c r="Q10" i="22" s="1"/>
  <c r="O10" i="22"/>
  <c r="M10" i="22"/>
  <c r="N10" i="22" s="1" a="1"/>
  <c r="N10" i="22" s="1"/>
  <c r="P9" i="22"/>
  <c r="Q9" i="22" s="1" a="1"/>
  <c r="Q9" i="22" s="1"/>
  <c r="O9" i="22"/>
  <c r="M9" i="22"/>
  <c r="N9" i="22" s="1" a="1"/>
  <c r="N9" i="22" s="1"/>
  <c r="O8" i="22"/>
  <c r="P8" i="22" s="1"/>
  <c r="Q8" i="22" s="1" a="1"/>
  <c r="Q8" i="22" s="1"/>
  <c r="M8" i="22"/>
  <c r="N8" i="22" s="1" a="1"/>
  <c r="N8" i="22" s="1"/>
  <c r="O7" i="22"/>
  <c r="P7" i="22" s="1"/>
  <c r="Q7" i="22" s="1" a="1"/>
  <c r="Q7" i="22" s="1"/>
  <c r="M7" i="22"/>
  <c r="N7" i="22" s="1" a="1"/>
  <c r="N7" i="22" s="1"/>
  <c r="P6" i="22"/>
  <c r="Q6" i="22" s="1" a="1"/>
  <c r="Q6" i="22" s="1"/>
  <c r="O6" i="22"/>
  <c r="M6" i="22"/>
  <c r="N6" i="22" s="1" a="1"/>
  <c r="N6" i="22" s="1"/>
  <c r="O5" i="22"/>
  <c r="P5" i="22" s="1"/>
  <c r="Q5" i="22" s="1" a="1"/>
  <c r="Q5" i="22" s="1"/>
  <c r="M5" i="22"/>
  <c r="N5" i="22" s="1" a="1"/>
  <c r="N5" i="22" s="1"/>
  <c r="O4" i="22"/>
  <c r="P4" i="22" s="1"/>
  <c r="Q4" i="22" s="1" a="1"/>
  <c r="Q4" i="22" s="1"/>
  <c r="M4" i="22"/>
  <c r="N4" i="22" s="1" a="1"/>
  <c r="N4" i="22" s="1"/>
  <c r="O90" i="21"/>
  <c r="P90" i="21" s="1"/>
  <c r="Q90" i="21" s="1" a="1"/>
  <c r="Q90" i="21" s="1"/>
  <c r="M90" i="21"/>
  <c r="N90" i="21" s="1" a="1"/>
  <c r="N90" i="21" s="1"/>
  <c r="O89" i="21"/>
  <c r="P89" i="21" s="1"/>
  <c r="Q89" i="21" s="1" a="1"/>
  <c r="Q89" i="21" s="1"/>
  <c r="M89" i="21"/>
  <c r="N89" i="21" s="1" a="1"/>
  <c r="N89" i="21" s="1"/>
  <c r="P88" i="21"/>
  <c r="Q88" i="21" s="1" a="1"/>
  <c r="Q88" i="21" s="1"/>
  <c r="O88" i="21"/>
  <c r="M88" i="21"/>
  <c r="N88" i="21" s="1" a="1"/>
  <c r="N88" i="21" s="1"/>
  <c r="O87" i="21"/>
  <c r="P87" i="21" s="1"/>
  <c r="Q87" i="21" s="1" a="1"/>
  <c r="Q87" i="21" s="1"/>
  <c r="M87" i="21"/>
  <c r="N87" i="21" s="1" a="1"/>
  <c r="N87" i="21" s="1"/>
  <c r="O86" i="21"/>
  <c r="P86" i="21" s="1"/>
  <c r="Q86" i="21" s="1" a="1"/>
  <c r="Q86" i="21" s="1"/>
  <c r="M86" i="21"/>
  <c r="N86" i="21" s="1" a="1"/>
  <c r="N86" i="21" s="1"/>
  <c r="O85" i="21"/>
  <c r="P85" i="21" s="1"/>
  <c r="Q85" i="21" s="1" a="1"/>
  <c r="Q85" i="21" s="1"/>
  <c r="M85" i="21"/>
  <c r="N85" i="21" s="1" a="1"/>
  <c r="N85" i="21" s="1"/>
  <c r="O84" i="21"/>
  <c r="P84" i="21" s="1"/>
  <c r="Q84" i="21" s="1" a="1"/>
  <c r="Q84" i="21" s="1"/>
  <c r="O83" i="21"/>
  <c r="P83" i="21" s="1"/>
  <c r="Q83" i="21" s="1" a="1"/>
  <c r="Q83" i="21" s="1"/>
  <c r="M83" i="21"/>
  <c r="N83" i="21" s="1" a="1"/>
  <c r="N83" i="21" s="1"/>
  <c r="O82" i="21"/>
  <c r="P82" i="21" s="1"/>
  <c r="Q82" i="21" s="1" a="1"/>
  <c r="Q82" i="21" s="1"/>
  <c r="M82" i="21"/>
  <c r="N82" i="21" s="1" a="1"/>
  <c r="N82" i="21" s="1"/>
  <c r="O81" i="21"/>
  <c r="P81" i="21" s="1"/>
  <c r="Q81" i="21" s="1" a="1"/>
  <c r="Q81" i="21" s="1"/>
  <c r="M81" i="21"/>
  <c r="N81" i="21" s="1" a="1"/>
  <c r="N81" i="21" s="1"/>
  <c r="O80" i="21"/>
  <c r="P80" i="21" s="1"/>
  <c r="Q80" i="21" s="1" a="1"/>
  <c r="Q80" i="21" s="1"/>
  <c r="M80" i="21"/>
  <c r="N80" i="21" s="1" a="1"/>
  <c r="N80" i="21" s="1"/>
  <c r="O79" i="21"/>
  <c r="P79" i="21" s="1"/>
  <c r="Q79" i="21" s="1" a="1"/>
  <c r="Q79" i="21" s="1"/>
  <c r="M79" i="21"/>
  <c r="N79" i="21" s="1" a="1"/>
  <c r="N79" i="21" s="1"/>
  <c r="O78" i="21"/>
  <c r="P78" i="21" s="1"/>
  <c r="Q78" i="21" s="1" a="1"/>
  <c r="Q78" i="21" s="1"/>
  <c r="M78" i="21"/>
  <c r="N78" i="21" s="1" a="1"/>
  <c r="N78" i="21" s="1"/>
  <c r="O77" i="21"/>
  <c r="P77" i="21" s="1"/>
  <c r="Q77" i="21" s="1" a="1"/>
  <c r="Q77" i="21" s="1"/>
  <c r="M77" i="21"/>
  <c r="N77" i="21" s="1" a="1"/>
  <c r="N77" i="21" s="1"/>
  <c r="O76" i="21"/>
  <c r="P76" i="21" s="1"/>
  <c r="Q76" i="21" s="1" a="1"/>
  <c r="Q76" i="21" s="1"/>
  <c r="O75" i="21"/>
  <c r="P75" i="21" s="1"/>
  <c r="Q75" i="21" s="1" a="1"/>
  <c r="Q75" i="21" s="1"/>
  <c r="M75" i="21"/>
  <c r="N75" i="21" s="1" a="1"/>
  <c r="N75" i="21" s="1"/>
  <c r="O74" i="21"/>
  <c r="P74" i="21" s="1"/>
  <c r="Q74" i="21" s="1" a="1"/>
  <c r="Q74" i="21" s="1"/>
  <c r="M74" i="21"/>
  <c r="N74" i="21" s="1" a="1"/>
  <c r="N74" i="21" s="1"/>
  <c r="O73" i="21"/>
  <c r="P73" i="21" s="1"/>
  <c r="Q73" i="21" s="1" a="1"/>
  <c r="Q73" i="21" s="1"/>
  <c r="M73" i="21"/>
  <c r="N73" i="21" s="1" a="1"/>
  <c r="N73" i="21" s="1"/>
  <c r="O72" i="21"/>
  <c r="P72" i="21" s="1"/>
  <c r="Q72" i="21" s="1" a="1"/>
  <c r="Q72" i="21" s="1"/>
  <c r="M72" i="21"/>
  <c r="N72" i="21" s="1" a="1"/>
  <c r="N72" i="21" s="1"/>
  <c r="O71" i="21"/>
  <c r="P71" i="21" s="1"/>
  <c r="Q71" i="21" s="1" a="1"/>
  <c r="Q71" i="21" s="1"/>
  <c r="M71" i="21"/>
  <c r="N71" i="21" s="1" a="1"/>
  <c r="N71" i="21" s="1"/>
  <c r="O70" i="21"/>
  <c r="P70" i="21" s="1"/>
  <c r="Q70" i="21" s="1" a="1"/>
  <c r="Q70" i="21" s="1"/>
  <c r="M70" i="21"/>
  <c r="N70" i="21" s="1" a="1"/>
  <c r="N70" i="21" s="1"/>
  <c r="O69" i="21"/>
  <c r="P69" i="21" s="1"/>
  <c r="Q69" i="21" s="1" a="1"/>
  <c r="Q69" i="21" s="1"/>
  <c r="M69" i="21"/>
  <c r="N69" i="21" s="1" a="1"/>
  <c r="N69" i="21" s="1"/>
  <c r="O68" i="21"/>
  <c r="P68" i="21" s="1"/>
  <c r="Q68" i="21" s="1" a="1"/>
  <c r="Q68" i="21" s="1"/>
  <c r="O67" i="21"/>
  <c r="P67" i="21" s="1"/>
  <c r="Q67" i="21" s="1" a="1"/>
  <c r="Q67" i="21" s="1"/>
  <c r="M67" i="21"/>
  <c r="N67" i="21" s="1" a="1"/>
  <c r="N67" i="21" s="1"/>
  <c r="O66" i="21"/>
  <c r="P66" i="21" s="1"/>
  <c r="Q66" i="21" s="1" a="1"/>
  <c r="Q66" i="21" s="1"/>
  <c r="M66" i="21"/>
  <c r="N66" i="21" s="1" a="1"/>
  <c r="N66" i="21" s="1"/>
  <c r="O65" i="21"/>
  <c r="P65" i="21" s="1"/>
  <c r="Q65" i="21" s="1" a="1"/>
  <c r="Q65" i="21" s="1"/>
  <c r="M65" i="21"/>
  <c r="N65" i="21" s="1" a="1"/>
  <c r="N65" i="21" s="1"/>
  <c r="O64" i="21"/>
  <c r="P64" i="21" s="1"/>
  <c r="Q64" i="21" s="1" a="1"/>
  <c r="Q64" i="21" s="1"/>
  <c r="M64" i="21"/>
  <c r="N64" i="21" s="1" a="1"/>
  <c r="N64" i="21" s="1"/>
  <c r="O63" i="21"/>
  <c r="P63" i="21" s="1"/>
  <c r="Q63" i="21" s="1" a="1"/>
  <c r="Q63" i="21" s="1"/>
  <c r="M63" i="21"/>
  <c r="N63" i="21" s="1" a="1"/>
  <c r="N63" i="21" s="1"/>
  <c r="O62" i="21"/>
  <c r="P62" i="21" s="1"/>
  <c r="Q62" i="21" s="1" a="1"/>
  <c r="Q62" i="21" s="1"/>
  <c r="M62" i="21"/>
  <c r="N62" i="21" s="1" a="1"/>
  <c r="N62" i="21" s="1"/>
  <c r="O61" i="21"/>
  <c r="P61" i="21" s="1"/>
  <c r="Q61" i="21" s="1" a="1"/>
  <c r="Q61" i="21" s="1"/>
  <c r="M61" i="21"/>
  <c r="N61" i="21" s="1" a="1"/>
  <c r="N61" i="21" s="1"/>
  <c r="O60" i="21"/>
  <c r="P60" i="21" s="1"/>
  <c r="Q60" i="21" s="1" a="1"/>
  <c r="Q60" i="21" s="1"/>
  <c r="O59" i="21"/>
  <c r="P59" i="21" s="1"/>
  <c r="Q59" i="21" s="1" a="1"/>
  <c r="Q59" i="21" s="1"/>
  <c r="M59" i="21"/>
  <c r="N59" i="21" s="1" a="1"/>
  <c r="N59" i="21" s="1"/>
  <c r="O58" i="21"/>
  <c r="P58" i="21" s="1"/>
  <c r="Q58" i="21" s="1" a="1"/>
  <c r="Q58" i="21" s="1"/>
  <c r="M58" i="21"/>
  <c r="N58" i="21" s="1" a="1"/>
  <c r="N58" i="21" s="1"/>
  <c r="O57" i="21"/>
  <c r="P57" i="21" s="1"/>
  <c r="Q57" i="21" s="1" a="1"/>
  <c r="Q57" i="21" s="1"/>
  <c r="M57" i="21"/>
  <c r="N57" i="21" s="1" a="1"/>
  <c r="N57" i="21" s="1"/>
  <c r="O56" i="21"/>
  <c r="P56" i="21" s="1"/>
  <c r="Q56" i="21" s="1" a="1"/>
  <c r="Q56" i="21" s="1"/>
  <c r="M56" i="21"/>
  <c r="N56" i="21" s="1" a="1"/>
  <c r="N56" i="21" s="1"/>
  <c r="O55" i="21"/>
  <c r="P55" i="21" s="1"/>
  <c r="Q55" i="21" s="1" a="1"/>
  <c r="Q55" i="21" s="1"/>
  <c r="M55" i="21"/>
  <c r="N55" i="21" s="1" a="1"/>
  <c r="N55" i="21" s="1"/>
  <c r="O54" i="21"/>
  <c r="P54" i="21" s="1"/>
  <c r="Q54" i="21" s="1" a="1"/>
  <c r="Q54" i="21" s="1"/>
  <c r="M54" i="21"/>
  <c r="N54" i="21" s="1" a="1"/>
  <c r="N54" i="21" s="1"/>
  <c r="O53" i="21"/>
  <c r="P53" i="21" s="1"/>
  <c r="Q53" i="21" s="1" a="1"/>
  <c r="Q53" i="21" s="1"/>
  <c r="M53" i="21"/>
  <c r="N53" i="21" s="1" a="1"/>
  <c r="N53" i="21" s="1"/>
  <c r="O52" i="21"/>
  <c r="P52" i="21" s="1"/>
  <c r="Q52" i="21" s="1" a="1"/>
  <c r="Q52" i="21" s="1"/>
  <c r="O51" i="21"/>
  <c r="P51" i="21" s="1"/>
  <c r="Q51" i="21" s="1" a="1"/>
  <c r="Q51" i="21" s="1"/>
  <c r="M51" i="21"/>
  <c r="N51" i="21" s="1" a="1"/>
  <c r="N51" i="21" s="1"/>
  <c r="O50" i="21"/>
  <c r="P50" i="21" s="1"/>
  <c r="Q50" i="21" s="1" a="1"/>
  <c r="Q50" i="21" s="1"/>
  <c r="M50" i="21"/>
  <c r="N50" i="21" s="1" a="1"/>
  <c r="N50" i="21" s="1"/>
  <c r="O49" i="21"/>
  <c r="P49" i="21" s="1"/>
  <c r="Q49" i="21" s="1" a="1"/>
  <c r="Q49" i="21" s="1"/>
  <c r="M49" i="21"/>
  <c r="N49" i="21" s="1" a="1"/>
  <c r="N49" i="21" s="1"/>
  <c r="O48" i="21"/>
  <c r="P48" i="21" s="1"/>
  <c r="Q48" i="21" s="1" a="1"/>
  <c r="Q48" i="21" s="1"/>
  <c r="M48" i="21"/>
  <c r="N48" i="21" s="1" a="1"/>
  <c r="N48" i="21" s="1"/>
  <c r="O47" i="21"/>
  <c r="P47" i="21" s="1"/>
  <c r="Q47" i="21" s="1" a="1"/>
  <c r="Q47" i="21" s="1"/>
  <c r="M47" i="21"/>
  <c r="N47" i="21" s="1" a="1"/>
  <c r="N47" i="21" s="1"/>
  <c r="O46" i="21"/>
  <c r="P46" i="21" s="1"/>
  <c r="Q46" i="21" s="1" a="1"/>
  <c r="Q46" i="21" s="1"/>
  <c r="M46" i="21"/>
  <c r="N46" i="21" s="1" a="1"/>
  <c r="N46" i="21" s="1"/>
  <c r="O45" i="21"/>
  <c r="P45" i="21" s="1"/>
  <c r="Q45" i="21" s="1" a="1"/>
  <c r="Q45" i="21" s="1"/>
  <c r="M45" i="21"/>
  <c r="N45" i="21" s="1" a="1"/>
  <c r="N45" i="21" s="1"/>
  <c r="P44" i="21"/>
  <c r="Q44" i="21" s="1" a="1"/>
  <c r="Q44" i="21" s="1"/>
  <c r="O44" i="21"/>
  <c r="O43" i="21"/>
  <c r="P43" i="21" s="1"/>
  <c r="Q43" i="21" s="1" a="1"/>
  <c r="Q43" i="21" s="1"/>
  <c r="M43" i="21"/>
  <c r="N43" i="21" s="1" a="1"/>
  <c r="N43" i="21" s="1"/>
  <c r="O42" i="21"/>
  <c r="P42" i="21" s="1"/>
  <c r="Q42" i="21" s="1" a="1"/>
  <c r="Q42" i="21" s="1"/>
  <c r="M42" i="21"/>
  <c r="N42" i="21" s="1" a="1"/>
  <c r="N42" i="21" s="1"/>
  <c r="O41" i="21"/>
  <c r="P41" i="21" s="1"/>
  <c r="Q41" i="21" s="1" a="1"/>
  <c r="Q41" i="21" s="1"/>
  <c r="M41" i="21"/>
  <c r="N41" i="21" s="1" a="1"/>
  <c r="N41" i="21" s="1"/>
  <c r="O40" i="21"/>
  <c r="P40" i="21" s="1"/>
  <c r="Q40" i="21" s="1" a="1"/>
  <c r="Q40" i="21" s="1"/>
  <c r="M40" i="21"/>
  <c r="N40" i="21" s="1" a="1"/>
  <c r="N40" i="21" s="1"/>
  <c r="O39" i="21"/>
  <c r="P39" i="21" s="1"/>
  <c r="Q39" i="21" s="1" a="1"/>
  <c r="Q39" i="21" s="1"/>
  <c r="M39" i="21"/>
  <c r="N39" i="21" s="1" a="1"/>
  <c r="N39" i="21" s="1"/>
  <c r="O38" i="21"/>
  <c r="P38" i="21" s="1"/>
  <c r="Q38" i="21" s="1" a="1"/>
  <c r="Q38" i="21" s="1"/>
  <c r="M38" i="21"/>
  <c r="N38" i="21" s="1" a="1"/>
  <c r="N38" i="21" s="1"/>
  <c r="O37" i="21"/>
  <c r="P37" i="21" s="1"/>
  <c r="Q37" i="21" s="1" a="1"/>
  <c r="Q37" i="21" s="1"/>
  <c r="M37" i="21"/>
  <c r="N37" i="21" s="1" a="1"/>
  <c r="N37" i="21" s="1"/>
  <c r="O36" i="21"/>
  <c r="P36" i="21" s="1"/>
  <c r="Q36" i="21" s="1" a="1"/>
  <c r="Q36" i="21" s="1"/>
  <c r="O35" i="21"/>
  <c r="P35" i="21" s="1"/>
  <c r="Q35" i="21" s="1" a="1"/>
  <c r="Q35" i="21" s="1"/>
  <c r="M35" i="21"/>
  <c r="N35" i="21" s="1" a="1"/>
  <c r="N35" i="21" s="1"/>
  <c r="O34" i="21"/>
  <c r="P34" i="21" s="1"/>
  <c r="Q34" i="21" s="1" a="1"/>
  <c r="Q34" i="21" s="1"/>
  <c r="M34" i="21"/>
  <c r="N34" i="21" s="1" a="1"/>
  <c r="N34" i="21" s="1"/>
  <c r="O33" i="21"/>
  <c r="P33" i="21" s="1"/>
  <c r="Q33" i="21" s="1" a="1"/>
  <c r="Q33" i="21" s="1"/>
  <c r="M33" i="21"/>
  <c r="N33" i="21" s="1" a="1"/>
  <c r="N33" i="21" s="1"/>
  <c r="P32" i="21"/>
  <c r="Q32" i="21" s="1" a="1"/>
  <c r="Q32" i="21" s="1"/>
  <c r="O32" i="21"/>
  <c r="M32" i="21"/>
  <c r="N32" i="21" s="1" a="1"/>
  <c r="N32" i="21" s="1"/>
  <c r="O31" i="21"/>
  <c r="P31" i="21" s="1"/>
  <c r="Q31" i="21" s="1" a="1"/>
  <c r="Q31" i="21" s="1"/>
  <c r="M31" i="21"/>
  <c r="N31" i="21" s="1" a="1"/>
  <c r="N31" i="21" s="1"/>
  <c r="O30" i="21"/>
  <c r="P30" i="21" s="1"/>
  <c r="Q30" i="21" s="1" a="1"/>
  <c r="Q30" i="21" s="1"/>
  <c r="M30" i="21"/>
  <c r="N30" i="21" s="1" a="1"/>
  <c r="N30" i="21" s="1"/>
  <c r="O29" i="21"/>
  <c r="P29" i="21" s="1"/>
  <c r="Q29" i="21" s="1" a="1"/>
  <c r="Q29" i="21" s="1"/>
  <c r="M29" i="21"/>
  <c r="N29" i="21" s="1" a="1"/>
  <c r="N29" i="21" s="1"/>
  <c r="O28" i="21"/>
  <c r="P28" i="21" s="1"/>
  <c r="Q28" i="21" s="1" a="1"/>
  <c r="Q28" i="21" s="1"/>
  <c r="P27" i="21"/>
  <c r="Q27" i="21" s="1" a="1"/>
  <c r="Q27" i="21" s="1"/>
  <c r="O27" i="21"/>
  <c r="M27" i="21"/>
  <c r="N27" i="21" s="1" a="1"/>
  <c r="N27" i="21" s="1"/>
  <c r="O26" i="21"/>
  <c r="P26" i="21" s="1"/>
  <c r="Q26" i="21" s="1" a="1"/>
  <c r="Q26" i="21" s="1"/>
  <c r="M26" i="21"/>
  <c r="N26" i="21" s="1" a="1"/>
  <c r="N26" i="21" s="1"/>
  <c r="O25" i="21"/>
  <c r="P25" i="21" s="1"/>
  <c r="Q25" i="21" s="1" a="1"/>
  <c r="Q25" i="21" s="1"/>
  <c r="M25" i="21"/>
  <c r="N25" i="21" s="1" a="1"/>
  <c r="N25" i="21" s="1"/>
  <c r="O24" i="21"/>
  <c r="P24" i="21" s="1"/>
  <c r="Q24" i="21" s="1" a="1"/>
  <c r="Q24" i="21" s="1"/>
  <c r="M24" i="21"/>
  <c r="N24" i="21" s="1" a="1"/>
  <c r="N24" i="21" s="1"/>
  <c r="O23" i="21"/>
  <c r="P23" i="21" s="1"/>
  <c r="Q23" i="21" s="1" a="1"/>
  <c r="Q23" i="21" s="1"/>
  <c r="M23" i="21"/>
  <c r="N23" i="21" s="1" a="1"/>
  <c r="N23" i="21" s="1"/>
  <c r="O22" i="21"/>
  <c r="P22" i="21" s="1"/>
  <c r="Q22" i="21" s="1" a="1"/>
  <c r="Q22" i="21" s="1"/>
  <c r="M22" i="21"/>
  <c r="N22" i="21" s="1" a="1"/>
  <c r="N22" i="21" s="1"/>
  <c r="P21" i="21"/>
  <c r="Q21" i="21" s="1" a="1"/>
  <c r="Q21" i="21" s="1"/>
  <c r="O21" i="21"/>
  <c r="M21" i="21"/>
  <c r="N21" i="21" s="1" a="1"/>
  <c r="N21" i="21" s="1"/>
  <c r="O20" i="21"/>
  <c r="P20" i="21" s="1"/>
  <c r="Q20" i="21" s="1" a="1"/>
  <c r="Q20" i="21" s="1"/>
  <c r="O19" i="21"/>
  <c r="P19" i="21" s="1"/>
  <c r="Q19" i="21" s="1" a="1"/>
  <c r="Q19" i="21" s="1"/>
  <c r="M19" i="21"/>
  <c r="N19" i="21" s="1" a="1"/>
  <c r="N19" i="21" s="1"/>
  <c r="O18" i="21"/>
  <c r="P18" i="21" s="1"/>
  <c r="Q18" i="21" s="1" a="1"/>
  <c r="Q18" i="21" s="1"/>
  <c r="M18" i="21"/>
  <c r="N18" i="21" s="1" a="1"/>
  <c r="N18" i="21" s="1"/>
  <c r="O17" i="21"/>
  <c r="P17" i="21" s="1"/>
  <c r="Q17" i="21" s="1" a="1"/>
  <c r="Q17" i="21" s="1"/>
  <c r="M17" i="21"/>
  <c r="N17" i="21" s="1" a="1"/>
  <c r="N17" i="21" s="1"/>
  <c r="P16" i="21"/>
  <c r="Q16" i="21" s="1" a="1"/>
  <c r="Q16" i="21" s="1"/>
  <c r="O16" i="21"/>
  <c r="M16" i="21"/>
  <c r="N16" i="21" s="1" a="1"/>
  <c r="N16" i="21" s="1"/>
  <c r="O15" i="21"/>
  <c r="P15" i="21" s="1"/>
  <c r="Q15" i="21" s="1" a="1"/>
  <c r="Q15" i="21" s="1"/>
  <c r="M15" i="21"/>
  <c r="N15" i="21" s="1" a="1"/>
  <c r="N15" i="21" s="1"/>
  <c r="O14" i="21"/>
  <c r="P14" i="21" s="1"/>
  <c r="Q14" i="21" s="1" a="1"/>
  <c r="Q14" i="21" s="1"/>
  <c r="M14" i="21"/>
  <c r="N14" i="21" s="1" a="1"/>
  <c r="N14" i="21" s="1"/>
  <c r="O13" i="21"/>
  <c r="P13" i="21" s="1"/>
  <c r="Q13" i="21" s="1" a="1"/>
  <c r="Q13" i="21" s="1"/>
  <c r="M13" i="21"/>
  <c r="N13" i="21" s="1" a="1"/>
  <c r="N13" i="21" s="1"/>
  <c r="O12" i="21"/>
  <c r="P12" i="21" s="1"/>
  <c r="Q12" i="21" s="1" a="1"/>
  <c r="Q12" i="21" s="1"/>
  <c r="O11" i="21"/>
  <c r="P11" i="21" s="1"/>
  <c r="Q11" i="21" s="1" a="1"/>
  <c r="Q11" i="21" s="1"/>
  <c r="M11" i="21"/>
  <c r="N11" i="21" s="1" a="1"/>
  <c r="N11" i="21" s="1"/>
  <c r="O10" i="21"/>
  <c r="P10" i="21" s="1"/>
  <c r="Q10" i="21" s="1" a="1"/>
  <c r="Q10" i="21" s="1"/>
  <c r="M10" i="21"/>
  <c r="N10" i="21" s="1" a="1"/>
  <c r="N10" i="21" s="1"/>
  <c r="O9" i="21"/>
  <c r="P9" i="21" s="1"/>
  <c r="Q9" i="21" s="1" a="1"/>
  <c r="Q9" i="21" s="1"/>
  <c r="M9" i="21"/>
  <c r="N9" i="21" s="1" a="1"/>
  <c r="N9" i="21" s="1"/>
  <c r="O8" i="21"/>
  <c r="P8" i="21" s="1"/>
  <c r="Q8" i="21" s="1" a="1"/>
  <c r="Q8" i="21" s="1"/>
  <c r="M8" i="21"/>
  <c r="N8" i="21" s="1" a="1"/>
  <c r="N8" i="21" s="1"/>
  <c r="O7" i="21"/>
  <c r="P7" i="21" s="1"/>
  <c r="Q7" i="21" s="1" a="1"/>
  <c r="Q7" i="21" s="1"/>
  <c r="M7" i="21"/>
  <c r="N7" i="21" s="1" a="1"/>
  <c r="N7" i="21" s="1"/>
  <c r="O6" i="21"/>
  <c r="P6" i="21" s="1"/>
  <c r="Q6" i="21" s="1" a="1"/>
  <c r="Q6" i="21" s="1"/>
  <c r="M6" i="21"/>
  <c r="N6" i="21" s="1" a="1"/>
  <c r="N6" i="21" s="1"/>
  <c r="P5" i="21"/>
  <c r="Q5" i="21" s="1" a="1"/>
  <c r="Q5" i="21" s="1"/>
  <c r="O5" i="21"/>
  <c r="M5" i="21"/>
  <c r="N5" i="21" s="1" a="1"/>
  <c r="N5" i="21" s="1"/>
  <c r="O4" i="21"/>
  <c r="P4" i="21" s="1"/>
  <c r="Q4" i="21" s="1" a="1"/>
  <c r="Q4" i="21" s="1"/>
  <c r="M4" i="21"/>
  <c r="N4" i="21" s="1" a="1"/>
  <c r="N4" i="21" s="1"/>
  <c r="O4" i="20"/>
  <c r="P4" i="20" s="1"/>
  <c r="Q4" i="20" s="1" a="1"/>
  <c r="Q4" i="20" s="1"/>
  <c r="M4" i="20"/>
  <c r="N4" i="20" s="1" a="1"/>
  <c r="N4" i="20" s="1"/>
  <c r="O65" i="19"/>
  <c r="P65" i="19" s="1"/>
  <c r="Q65" i="19" s="1" a="1"/>
  <c r="Q65" i="19" s="1"/>
  <c r="M65" i="19"/>
  <c r="N65" i="19" s="1" a="1"/>
  <c r="N65" i="19" s="1"/>
  <c r="O64" i="19"/>
  <c r="P64" i="19" s="1"/>
  <c r="Q64" i="19" s="1" a="1"/>
  <c r="Q64" i="19" s="1"/>
  <c r="M64" i="19"/>
  <c r="N64" i="19" s="1" a="1"/>
  <c r="N64" i="19" s="1"/>
  <c r="O63" i="19"/>
  <c r="P63" i="19" s="1"/>
  <c r="Q63" i="19" s="1" a="1"/>
  <c r="Q63" i="19" s="1"/>
  <c r="M63" i="19"/>
  <c r="N63" i="19" s="1" a="1"/>
  <c r="N63" i="19" s="1"/>
  <c r="O62" i="19"/>
  <c r="P62" i="19" s="1"/>
  <c r="Q62" i="19" s="1" a="1"/>
  <c r="Q62" i="19" s="1"/>
  <c r="M62" i="19"/>
  <c r="N62" i="19" s="1" a="1"/>
  <c r="N62" i="19" s="1"/>
  <c r="O61" i="19"/>
  <c r="P61" i="19" s="1"/>
  <c r="Q61" i="19" s="1" a="1"/>
  <c r="Q61" i="19" s="1"/>
  <c r="M61" i="19"/>
  <c r="N61" i="19" s="1" a="1"/>
  <c r="N61" i="19" s="1"/>
  <c r="O60" i="19"/>
  <c r="P60" i="19" s="1"/>
  <c r="Q60" i="19" s="1" a="1"/>
  <c r="Q60" i="19" s="1"/>
  <c r="O59" i="19"/>
  <c r="P59" i="19" s="1"/>
  <c r="Q59" i="19" s="1" a="1"/>
  <c r="Q59" i="19" s="1"/>
  <c r="M59" i="19"/>
  <c r="N59" i="19" s="1" a="1"/>
  <c r="N59" i="19" s="1"/>
  <c r="O58" i="19"/>
  <c r="P58" i="19" s="1"/>
  <c r="Q58" i="19" s="1" a="1"/>
  <c r="Q58" i="19" s="1"/>
  <c r="M58" i="19"/>
  <c r="N58" i="19" s="1" a="1"/>
  <c r="N58" i="19" s="1"/>
  <c r="O57" i="19"/>
  <c r="P57" i="19" s="1"/>
  <c r="Q57" i="19" s="1" a="1"/>
  <c r="Q57" i="19" s="1"/>
  <c r="M57" i="19"/>
  <c r="N57" i="19" s="1" a="1"/>
  <c r="N57" i="19" s="1"/>
  <c r="O56" i="19"/>
  <c r="P56" i="19" s="1"/>
  <c r="Q56" i="19" s="1" a="1"/>
  <c r="Q56" i="19" s="1"/>
  <c r="M56" i="19"/>
  <c r="N56" i="19" s="1" a="1"/>
  <c r="N56" i="19" s="1"/>
  <c r="O55" i="19"/>
  <c r="P55" i="19" s="1"/>
  <c r="Q55" i="19" s="1" a="1"/>
  <c r="Q55" i="19" s="1"/>
  <c r="M55" i="19"/>
  <c r="N55" i="19" s="1" a="1"/>
  <c r="N55" i="19" s="1"/>
  <c r="O54" i="19"/>
  <c r="P54" i="19" s="1"/>
  <c r="Q54" i="19" s="1" a="1"/>
  <c r="Q54" i="19" s="1"/>
  <c r="M54" i="19"/>
  <c r="N54" i="19" s="1" a="1"/>
  <c r="N54" i="19" s="1"/>
  <c r="P53" i="19"/>
  <c r="Q53" i="19" s="1" a="1"/>
  <c r="Q53" i="19" s="1"/>
  <c r="O53" i="19"/>
  <c r="M53" i="19"/>
  <c r="N53" i="19" s="1" a="1"/>
  <c r="N53" i="19" s="1"/>
  <c r="O52" i="19"/>
  <c r="P52" i="19" s="1"/>
  <c r="Q52" i="19" s="1" a="1"/>
  <c r="Q52" i="19" s="1"/>
  <c r="O51" i="19"/>
  <c r="P51" i="19" s="1"/>
  <c r="Q51" i="19" s="1" a="1"/>
  <c r="Q51" i="19" s="1"/>
  <c r="M51" i="19"/>
  <c r="N51" i="19" s="1" a="1"/>
  <c r="N51" i="19" s="1"/>
  <c r="O50" i="19"/>
  <c r="P50" i="19" s="1"/>
  <c r="Q50" i="19" s="1" a="1"/>
  <c r="Q50" i="19" s="1"/>
  <c r="M50" i="19"/>
  <c r="N50" i="19" s="1" a="1"/>
  <c r="N50" i="19" s="1"/>
  <c r="O49" i="19"/>
  <c r="P49" i="19" s="1"/>
  <c r="Q49" i="19" s="1" a="1"/>
  <c r="Q49" i="19" s="1"/>
  <c r="M49" i="19"/>
  <c r="N49" i="19" s="1" a="1"/>
  <c r="N49" i="19" s="1"/>
  <c r="O48" i="19"/>
  <c r="P48" i="19" s="1"/>
  <c r="Q48" i="19" s="1" a="1"/>
  <c r="Q48" i="19" s="1"/>
  <c r="M48" i="19"/>
  <c r="N48" i="19" s="1" a="1"/>
  <c r="N48" i="19" s="1"/>
  <c r="O47" i="19"/>
  <c r="P47" i="19" s="1"/>
  <c r="Q47" i="19" s="1" a="1"/>
  <c r="Q47" i="19" s="1"/>
  <c r="M47" i="19"/>
  <c r="N47" i="19" s="1" a="1"/>
  <c r="N47" i="19" s="1"/>
  <c r="O46" i="19"/>
  <c r="P46" i="19" s="1"/>
  <c r="Q46" i="19" s="1" a="1"/>
  <c r="Q46" i="19" s="1"/>
  <c r="M46" i="19"/>
  <c r="N46" i="19" s="1" a="1"/>
  <c r="N46" i="19" s="1"/>
  <c r="P45" i="19"/>
  <c r="Q45" i="19" s="1" a="1"/>
  <c r="Q45" i="19" s="1"/>
  <c r="O45" i="19"/>
  <c r="M45" i="19"/>
  <c r="N45" i="19" s="1" a="1"/>
  <c r="N45" i="19" s="1"/>
  <c r="O44" i="19"/>
  <c r="P44" i="19" s="1"/>
  <c r="Q44" i="19" s="1" a="1"/>
  <c r="Q44" i="19" s="1"/>
  <c r="O43" i="19"/>
  <c r="P43" i="19" s="1"/>
  <c r="Q43" i="19" s="1" a="1"/>
  <c r="Q43" i="19" s="1"/>
  <c r="M43" i="19"/>
  <c r="N43" i="19" s="1" a="1"/>
  <c r="N43" i="19" s="1"/>
  <c r="O42" i="19"/>
  <c r="P42" i="19" s="1"/>
  <c r="Q42" i="19" s="1" a="1"/>
  <c r="Q42" i="19" s="1"/>
  <c r="M42" i="19"/>
  <c r="N42" i="19" s="1" a="1"/>
  <c r="N42" i="19" s="1"/>
  <c r="O41" i="19"/>
  <c r="P41" i="19" s="1"/>
  <c r="Q41" i="19" s="1" a="1"/>
  <c r="Q41" i="19" s="1"/>
  <c r="M41" i="19"/>
  <c r="N41" i="19" s="1" a="1"/>
  <c r="N41" i="19" s="1"/>
  <c r="O40" i="19"/>
  <c r="P40" i="19" s="1"/>
  <c r="Q40" i="19" s="1" a="1"/>
  <c r="Q40" i="19" s="1"/>
  <c r="M40" i="19"/>
  <c r="N40" i="19" s="1" a="1"/>
  <c r="N40" i="19" s="1"/>
  <c r="O39" i="19"/>
  <c r="P39" i="19" s="1"/>
  <c r="Q39" i="19" s="1" a="1"/>
  <c r="Q39" i="19" s="1"/>
  <c r="M39" i="19"/>
  <c r="N39" i="19" s="1" a="1"/>
  <c r="N39" i="19" s="1"/>
  <c r="O38" i="19"/>
  <c r="P38" i="19" s="1"/>
  <c r="Q38" i="19" s="1" a="1"/>
  <c r="Q38" i="19" s="1"/>
  <c r="M38" i="19"/>
  <c r="N38" i="19" s="1" a="1"/>
  <c r="N38" i="19" s="1"/>
  <c r="O37" i="19"/>
  <c r="P37" i="19" s="1"/>
  <c r="Q37" i="19" s="1" a="1"/>
  <c r="Q37" i="19" s="1"/>
  <c r="M37" i="19"/>
  <c r="N37" i="19" s="1" a="1"/>
  <c r="N37" i="19" s="1"/>
  <c r="O36" i="19"/>
  <c r="P36" i="19" s="1"/>
  <c r="Q36" i="19" s="1" a="1"/>
  <c r="Q36" i="19" s="1"/>
  <c r="O35" i="19"/>
  <c r="P35" i="19" s="1"/>
  <c r="Q35" i="19" s="1" a="1"/>
  <c r="Q35" i="19" s="1"/>
  <c r="M35" i="19"/>
  <c r="N35" i="19" s="1" a="1"/>
  <c r="N35" i="19" s="1"/>
  <c r="O34" i="19"/>
  <c r="P34" i="19" s="1"/>
  <c r="Q34" i="19" s="1" a="1"/>
  <c r="Q34" i="19" s="1"/>
  <c r="M34" i="19"/>
  <c r="N34" i="19" s="1" a="1"/>
  <c r="N34" i="19" s="1"/>
  <c r="O33" i="19"/>
  <c r="P33" i="19" s="1"/>
  <c r="Q33" i="19" s="1" a="1"/>
  <c r="Q33" i="19" s="1"/>
  <c r="M33" i="19"/>
  <c r="N33" i="19" s="1" a="1"/>
  <c r="N33" i="19" s="1"/>
  <c r="O32" i="19"/>
  <c r="P32" i="19" s="1"/>
  <c r="Q32" i="19" s="1" a="1"/>
  <c r="Q32" i="19" s="1"/>
  <c r="M32" i="19"/>
  <c r="N32" i="19" s="1" a="1"/>
  <c r="N32" i="19" s="1"/>
  <c r="O31" i="19"/>
  <c r="P31" i="19" s="1"/>
  <c r="Q31" i="19" s="1" a="1"/>
  <c r="Q31" i="19" s="1"/>
  <c r="M31" i="19"/>
  <c r="N31" i="19" s="1" a="1"/>
  <c r="N31" i="19" s="1"/>
  <c r="O30" i="19"/>
  <c r="P30" i="19" s="1"/>
  <c r="Q30" i="19" s="1" a="1"/>
  <c r="Q30" i="19" s="1"/>
  <c r="M30" i="19"/>
  <c r="N30" i="19" s="1" a="1"/>
  <c r="N30" i="19" s="1"/>
  <c r="O29" i="19"/>
  <c r="P29" i="19" s="1"/>
  <c r="Q29" i="19" s="1" a="1"/>
  <c r="Q29" i="19" s="1"/>
  <c r="M29" i="19"/>
  <c r="N29" i="19" s="1" a="1"/>
  <c r="N29" i="19" s="1"/>
  <c r="O28" i="19"/>
  <c r="P28" i="19" s="1"/>
  <c r="Q28" i="19" s="1" a="1"/>
  <c r="Q28" i="19" s="1"/>
  <c r="O27" i="19"/>
  <c r="P27" i="19" s="1"/>
  <c r="Q27" i="19" s="1" a="1"/>
  <c r="Q27" i="19" s="1"/>
  <c r="M27" i="19"/>
  <c r="N27" i="19" s="1" a="1"/>
  <c r="N27" i="19" s="1"/>
  <c r="O26" i="19"/>
  <c r="P26" i="19" s="1"/>
  <c r="Q26" i="19" s="1" a="1"/>
  <c r="Q26" i="19" s="1"/>
  <c r="O25" i="19"/>
  <c r="P25" i="19" s="1"/>
  <c r="Q25" i="19" s="1" a="1"/>
  <c r="Q25" i="19" s="1"/>
  <c r="M25" i="19"/>
  <c r="N25" i="19" s="1" a="1"/>
  <c r="N25" i="19" s="1"/>
  <c r="O24" i="19"/>
  <c r="P24" i="19" s="1"/>
  <c r="Q24" i="19" s="1" a="1"/>
  <c r="Q24" i="19" s="1"/>
  <c r="M24" i="19"/>
  <c r="N24" i="19" s="1" a="1"/>
  <c r="N24" i="19" s="1"/>
  <c r="O23" i="19"/>
  <c r="P23" i="19" s="1"/>
  <c r="Q23" i="19" s="1" a="1"/>
  <c r="Q23" i="19" s="1"/>
  <c r="M23" i="19"/>
  <c r="N23" i="19" s="1" a="1"/>
  <c r="N23" i="19" s="1"/>
  <c r="O22" i="19"/>
  <c r="P22" i="19" s="1"/>
  <c r="Q22" i="19" s="1" a="1"/>
  <c r="Q22" i="19" s="1"/>
  <c r="M22" i="19"/>
  <c r="N22" i="19" s="1" a="1"/>
  <c r="N22" i="19" s="1"/>
  <c r="O21" i="19"/>
  <c r="P21" i="19" s="1"/>
  <c r="Q21" i="19" s="1" a="1"/>
  <c r="Q21" i="19" s="1"/>
  <c r="M21" i="19"/>
  <c r="N21" i="19" s="1" a="1"/>
  <c r="N21" i="19" s="1"/>
  <c r="O20" i="19"/>
  <c r="P20" i="19" s="1"/>
  <c r="Q20" i="19" s="1" a="1"/>
  <c r="Q20" i="19" s="1"/>
  <c r="M20" i="19"/>
  <c r="N20" i="19" s="1" a="1"/>
  <c r="N20" i="19" s="1"/>
  <c r="O19" i="19"/>
  <c r="P19" i="19" s="1"/>
  <c r="Q19" i="19" s="1" a="1"/>
  <c r="Q19" i="19" s="1"/>
  <c r="M19" i="19"/>
  <c r="N19" i="19" s="1" a="1"/>
  <c r="N19" i="19" s="1"/>
  <c r="O18" i="19"/>
  <c r="P18" i="19" s="1"/>
  <c r="Q18" i="19" s="1" a="1"/>
  <c r="Q18" i="19" s="1"/>
  <c r="O17" i="19"/>
  <c r="P17" i="19" s="1"/>
  <c r="Q17" i="19" s="1" a="1"/>
  <c r="Q17" i="19" s="1"/>
  <c r="M17" i="19"/>
  <c r="N17" i="19" s="1" a="1"/>
  <c r="N17" i="19" s="1"/>
  <c r="O16" i="19"/>
  <c r="P16" i="19" s="1"/>
  <c r="Q16" i="19" s="1" a="1"/>
  <c r="Q16" i="19" s="1"/>
  <c r="M16" i="19"/>
  <c r="N16" i="19" s="1" a="1"/>
  <c r="N16" i="19" s="1"/>
  <c r="O15" i="19"/>
  <c r="P15" i="19" s="1"/>
  <c r="Q15" i="19" s="1" a="1"/>
  <c r="Q15" i="19" s="1"/>
  <c r="M15" i="19"/>
  <c r="N15" i="19" s="1" a="1"/>
  <c r="N15" i="19" s="1"/>
  <c r="O14" i="19"/>
  <c r="P14" i="19" s="1"/>
  <c r="Q14" i="19" s="1" a="1"/>
  <c r="Q14" i="19" s="1"/>
  <c r="M14" i="19"/>
  <c r="N14" i="19" s="1" a="1"/>
  <c r="N14" i="19" s="1"/>
  <c r="P13" i="19"/>
  <c r="Q13" i="19" s="1" a="1"/>
  <c r="Q13" i="19" s="1"/>
  <c r="O13" i="19"/>
  <c r="M13" i="19"/>
  <c r="N13" i="19" s="1" a="1"/>
  <c r="N13" i="19" s="1"/>
  <c r="P12" i="19"/>
  <c r="Q12" i="19" s="1" a="1"/>
  <c r="Q12" i="19" s="1"/>
  <c r="O12" i="19"/>
  <c r="P11" i="19"/>
  <c r="Q11" i="19" s="1" a="1"/>
  <c r="Q11" i="19" s="1"/>
  <c r="O11" i="19"/>
  <c r="M11" i="19"/>
  <c r="N11" i="19" s="1" a="1"/>
  <c r="N11" i="19" s="1"/>
  <c r="O10" i="19"/>
  <c r="P10" i="19" s="1"/>
  <c r="Q10" i="19" s="1" a="1"/>
  <c r="Q10" i="19" s="1"/>
  <c r="O9" i="19"/>
  <c r="P9" i="19" s="1"/>
  <c r="Q9" i="19" s="1" a="1"/>
  <c r="Q9" i="19" s="1"/>
  <c r="M9" i="19"/>
  <c r="N9" i="19" s="1" a="1"/>
  <c r="N9" i="19" s="1"/>
  <c r="O8" i="19"/>
  <c r="P8" i="19" s="1"/>
  <c r="Q8" i="19" s="1" a="1"/>
  <c r="Q8" i="19" s="1"/>
  <c r="M8" i="19"/>
  <c r="N8" i="19" s="1" a="1"/>
  <c r="N8" i="19" s="1"/>
  <c r="O7" i="19"/>
  <c r="P7" i="19" s="1"/>
  <c r="Q7" i="19" s="1" a="1"/>
  <c r="Q7" i="19" s="1"/>
  <c r="M7" i="19"/>
  <c r="N7" i="19" s="1" a="1"/>
  <c r="N7" i="19" s="1"/>
  <c r="O6" i="19"/>
  <c r="P6" i="19" s="1"/>
  <c r="Q6" i="19" s="1" a="1"/>
  <c r="Q6" i="19" s="1"/>
  <c r="M6" i="19"/>
  <c r="N6" i="19" s="1" a="1"/>
  <c r="N6" i="19" s="1"/>
  <c r="O5" i="19"/>
  <c r="P5" i="19" s="1"/>
  <c r="Q5" i="19" s="1" a="1"/>
  <c r="Q5" i="19" s="1"/>
  <c r="M5" i="19"/>
  <c r="N5" i="19" s="1" a="1"/>
  <c r="N5" i="19" s="1"/>
  <c r="P4" i="19"/>
  <c r="Q4" i="19" s="1" a="1"/>
  <c r="Q4" i="19" s="1"/>
  <c r="O4" i="19"/>
  <c r="M4" i="19"/>
  <c r="N4" i="19" s="1" a="1"/>
  <c r="N4" i="19" s="1"/>
  <c r="O17" i="18"/>
  <c r="P17" i="18" s="1"/>
  <c r="Q17" i="18" s="1" a="1"/>
  <c r="Q17" i="18" s="1"/>
  <c r="M17" i="18"/>
  <c r="N17" i="18" s="1" a="1"/>
  <c r="N17" i="18" s="1"/>
  <c r="O16" i="18"/>
  <c r="P16" i="18" s="1"/>
  <c r="Q16" i="18" s="1" a="1"/>
  <c r="Q16" i="18" s="1"/>
  <c r="M16" i="18"/>
  <c r="N16" i="18" s="1" a="1"/>
  <c r="N16" i="18" s="1"/>
  <c r="O15" i="18"/>
  <c r="P15" i="18" s="1"/>
  <c r="Q15" i="18" s="1" a="1"/>
  <c r="Q15" i="18" s="1"/>
  <c r="M15" i="18"/>
  <c r="N15" i="18" s="1" a="1"/>
  <c r="N15" i="18" s="1"/>
  <c r="O14" i="18"/>
  <c r="P14" i="18" s="1"/>
  <c r="Q14" i="18" s="1" a="1"/>
  <c r="Q14" i="18" s="1"/>
  <c r="M14" i="18"/>
  <c r="N14" i="18" s="1" a="1"/>
  <c r="N14" i="18" s="1"/>
  <c r="O13" i="18"/>
  <c r="P13" i="18" s="1"/>
  <c r="Q13" i="18" s="1" a="1"/>
  <c r="Q13" i="18" s="1"/>
  <c r="M13" i="18"/>
  <c r="N13" i="18" s="1" a="1"/>
  <c r="N13" i="18" s="1"/>
  <c r="O12" i="18"/>
  <c r="P12" i="18" s="1"/>
  <c r="Q12" i="18" s="1" a="1"/>
  <c r="Q12" i="18" s="1"/>
  <c r="M12" i="18"/>
  <c r="N12" i="18" s="1" a="1"/>
  <c r="N12" i="18" s="1"/>
  <c r="O11" i="18"/>
  <c r="P11" i="18" s="1"/>
  <c r="Q11" i="18" s="1" a="1"/>
  <c r="Q11" i="18" s="1"/>
  <c r="M11" i="18"/>
  <c r="N11" i="18" s="1" a="1"/>
  <c r="N11" i="18" s="1"/>
  <c r="O10" i="18"/>
  <c r="P10" i="18" s="1"/>
  <c r="Q10" i="18" s="1" a="1"/>
  <c r="Q10" i="18" s="1"/>
  <c r="O9" i="18"/>
  <c r="P9" i="18" s="1"/>
  <c r="Q9" i="18" s="1" a="1"/>
  <c r="Q9" i="18" s="1"/>
  <c r="M9" i="18"/>
  <c r="N9" i="18" s="1" a="1"/>
  <c r="N9" i="18" s="1"/>
  <c r="O8" i="18"/>
  <c r="P8" i="18" s="1"/>
  <c r="Q8" i="18" s="1" a="1"/>
  <c r="Q8" i="18" s="1"/>
  <c r="M8" i="18"/>
  <c r="N8" i="18" s="1" a="1"/>
  <c r="N8" i="18" s="1"/>
  <c r="P7" i="18"/>
  <c r="Q7" i="18" s="1" a="1"/>
  <c r="Q7" i="18" s="1"/>
  <c r="O7" i="18"/>
  <c r="M7" i="18"/>
  <c r="N7" i="18" s="1" a="1"/>
  <c r="N7" i="18" s="1"/>
  <c r="O6" i="18"/>
  <c r="P6" i="18" s="1"/>
  <c r="Q6" i="18" s="1" a="1"/>
  <c r="Q6" i="18" s="1"/>
  <c r="M6" i="18"/>
  <c r="N6" i="18" s="1" a="1"/>
  <c r="N6" i="18" s="1"/>
  <c r="O5" i="18"/>
  <c r="P5" i="18" s="1"/>
  <c r="Q5" i="18" s="1" a="1"/>
  <c r="Q5" i="18" s="1"/>
  <c r="M5" i="18"/>
  <c r="N5" i="18" s="1" a="1"/>
  <c r="N5" i="18" s="1"/>
  <c r="O4" i="18"/>
  <c r="P4" i="18" s="1"/>
  <c r="Q4" i="18" s="1" a="1"/>
  <c r="Q4" i="18" s="1"/>
  <c r="M4" i="18"/>
  <c r="N4" i="18" s="1" a="1"/>
  <c r="N4" i="18" s="1"/>
  <c r="O82" i="17"/>
  <c r="P82" i="17" s="1"/>
  <c r="Q82" i="17" s="1" a="1"/>
  <c r="Q82" i="17" s="1"/>
  <c r="O81" i="17"/>
  <c r="P81" i="17" s="1"/>
  <c r="Q81" i="17" s="1" a="1"/>
  <c r="Q81" i="17" s="1"/>
  <c r="M81" i="17"/>
  <c r="N81" i="17" s="1" a="1"/>
  <c r="N81" i="17" s="1"/>
  <c r="O80" i="17"/>
  <c r="P80" i="17" s="1"/>
  <c r="Q80" i="17" s="1" a="1"/>
  <c r="Q80" i="17" s="1"/>
  <c r="M80" i="17"/>
  <c r="N80" i="17" s="1" a="1"/>
  <c r="N80" i="17" s="1"/>
  <c r="O79" i="17"/>
  <c r="P79" i="17" s="1"/>
  <c r="Q79" i="17" s="1" a="1"/>
  <c r="Q79" i="17" s="1"/>
  <c r="M79" i="17"/>
  <c r="N79" i="17" s="1" a="1"/>
  <c r="N79" i="17" s="1"/>
  <c r="O78" i="17"/>
  <c r="P78" i="17" s="1"/>
  <c r="Q78" i="17" s="1" a="1"/>
  <c r="Q78" i="17" s="1"/>
  <c r="M78" i="17"/>
  <c r="N78" i="17" s="1" a="1"/>
  <c r="N78" i="17" s="1"/>
  <c r="O77" i="17"/>
  <c r="P77" i="17" s="1"/>
  <c r="Q77" i="17" s="1" a="1"/>
  <c r="Q77" i="17" s="1"/>
  <c r="M77" i="17"/>
  <c r="N77" i="17" s="1" a="1"/>
  <c r="N77" i="17" s="1"/>
  <c r="O76" i="17"/>
  <c r="P76" i="17" s="1"/>
  <c r="Q76" i="17" s="1" a="1"/>
  <c r="Q76" i="17" s="1"/>
  <c r="M76" i="17"/>
  <c r="N76" i="17" s="1" a="1"/>
  <c r="N76" i="17" s="1"/>
  <c r="O75" i="17"/>
  <c r="P75" i="17" s="1"/>
  <c r="Q75" i="17" s="1" a="1"/>
  <c r="Q75" i="17" s="1"/>
  <c r="M75" i="17"/>
  <c r="N75" i="17" s="1" a="1"/>
  <c r="N75" i="17" s="1"/>
  <c r="O74" i="17"/>
  <c r="P74" i="17" s="1"/>
  <c r="Q74" i="17" s="1" a="1"/>
  <c r="Q74" i="17" s="1"/>
  <c r="M74" i="17"/>
  <c r="N74" i="17" s="1" a="1"/>
  <c r="N74" i="17" s="1"/>
  <c r="O73" i="17"/>
  <c r="P73" i="17" s="1"/>
  <c r="Q73" i="17" s="1" a="1"/>
  <c r="Q73" i="17" s="1"/>
  <c r="M73" i="17"/>
  <c r="N73" i="17" s="1" a="1"/>
  <c r="N73" i="17" s="1"/>
  <c r="P72" i="17"/>
  <c r="Q72" i="17" s="1" a="1"/>
  <c r="Q72" i="17" s="1"/>
  <c r="O72" i="17"/>
  <c r="M72" i="17"/>
  <c r="N72" i="17" s="1" a="1"/>
  <c r="N72" i="17" s="1"/>
  <c r="O71" i="17"/>
  <c r="P71" i="17" s="1"/>
  <c r="Q71" i="17" s="1" a="1"/>
  <c r="Q71" i="17" s="1"/>
  <c r="M71" i="17"/>
  <c r="N71" i="17" s="1" a="1"/>
  <c r="N71" i="17" s="1"/>
  <c r="P70" i="17"/>
  <c r="Q70" i="17" s="1" a="1"/>
  <c r="Q70" i="17" s="1"/>
  <c r="O70" i="17"/>
  <c r="M70" i="17"/>
  <c r="N70" i="17" s="1" a="1"/>
  <c r="N70" i="17" s="1"/>
  <c r="O69" i="17"/>
  <c r="P69" i="17" s="1"/>
  <c r="Q69" i="17" s="1" a="1"/>
  <c r="Q69" i="17" s="1"/>
  <c r="M69" i="17"/>
  <c r="N69" i="17" s="1" a="1"/>
  <c r="N69" i="17" s="1"/>
  <c r="O68" i="17"/>
  <c r="P68" i="17" s="1"/>
  <c r="Q68" i="17" s="1" a="1"/>
  <c r="Q68" i="17" s="1"/>
  <c r="M68" i="17"/>
  <c r="N68" i="17" s="1" a="1"/>
  <c r="N68" i="17" s="1"/>
  <c r="O67" i="17"/>
  <c r="P67" i="17" s="1"/>
  <c r="Q67" i="17" s="1" a="1"/>
  <c r="Q67" i="17" s="1"/>
  <c r="M67" i="17"/>
  <c r="N67" i="17" s="1" a="1"/>
  <c r="N67" i="17" s="1"/>
  <c r="O66" i="17"/>
  <c r="P66" i="17" s="1"/>
  <c r="Q66" i="17" s="1" a="1"/>
  <c r="Q66" i="17" s="1"/>
  <c r="M66" i="17"/>
  <c r="N66" i="17" s="1" a="1"/>
  <c r="N66" i="17" s="1"/>
  <c r="O65" i="17"/>
  <c r="P65" i="17" s="1"/>
  <c r="Q65" i="17" s="1" a="1"/>
  <c r="Q65" i="17" s="1"/>
  <c r="M65" i="17"/>
  <c r="N65" i="17" s="1" a="1"/>
  <c r="N65" i="17" s="1"/>
  <c r="O64" i="17"/>
  <c r="P64" i="17" s="1"/>
  <c r="Q64" i="17" s="1" a="1"/>
  <c r="Q64" i="17" s="1"/>
  <c r="M64" i="17"/>
  <c r="N64" i="17" s="1" a="1"/>
  <c r="N64" i="17" s="1"/>
  <c r="O63" i="17"/>
  <c r="P63" i="17" s="1"/>
  <c r="Q63" i="17" s="1" a="1"/>
  <c r="Q63" i="17" s="1"/>
  <c r="M63" i="17"/>
  <c r="N63" i="17" s="1" a="1"/>
  <c r="N63" i="17" s="1"/>
  <c r="P62" i="17"/>
  <c r="Q62" i="17" s="1" a="1"/>
  <c r="Q62" i="17" s="1"/>
  <c r="O62" i="17"/>
  <c r="M62" i="17"/>
  <c r="N62" i="17" s="1" a="1"/>
  <c r="N62" i="17" s="1"/>
  <c r="O61" i="17"/>
  <c r="P61" i="17" s="1"/>
  <c r="Q61" i="17" s="1" a="1"/>
  <c r="Q61" i="17" s="1"/>
  <c r="M61" i="17"/>
  <c r="N61" i="17" s="1" a="1"/>
  <c r="N61" i="17" s="1"/>
  <c r="P60" i="17"/>
  <c r="Q60" i="17" s="1" a="1"/>
  <c r="Q60" i="17" s="1"/>
  <c r="O60" i="17"/>
  <c r="M60" i="17"/>
  <c r="N60" i="17" s="1" a="1"/>
  <c r="N60" i="17" s="1"/>
  <c r="O59" i="17"/>
  <c r="P59" i="17" s="1"/>
  <c r="Q59" i="17" s="1" a="1"/>
  <c r="Q59" i="17" s="1"/>
  <c r="M59" i="17"/>
  <c r="N59" i="17" s="1" a="1"/>
  <c r="N59" i="17" s="1"/>
  <c r="O58" i="17"/>
  <c r="P58" i="17" s="1"/>
  <c r="Q58" i="17" s="1" a="1"/>
  <c r="Q58" i="17" s="1"/>
  <c r="O57" i="17"/>
  <c r="P57" i="17" s="1"/>
  <c r="Q57" i="17" s="1" a="1"/>
  <c r="Q57" i="17" s="1"/>
  <c r="M57" i="17"/>
  <c r="N57" i="17" s="1" a="1"/>
  <c r="N57" i="17" s="1"/>
  <c r="O56" i="17"/>
  <c r="P56" i="17" s="1"/>
  <c r="Q56" i="17" s="1" a="1"/>
  <c r="Q56" i="17" s="1"/>
  <c r="M56" i="17"/>
  <c r="N56" i="17" s="1" a="1"/>
  <c r="N56" i="17" s="1"/>
  <c r="O55" i="17"/>
  <c r="P55" i="17" s="1"/>
  <c r="Q55" i="17" s="1" a="1"/>
  <c r="Q55" i="17" s="1"/>
  <c r="M55" i="17"/>
  <c r="N55" i="17" s="1" a="1"/>
  <c r="N55" i="17" s="1"/>
  <c r="O54" i="17"/>
  <c r="P54" i="17" s="1"/>
  <c r="Q54" i="17" s="1" a="1"/>
  <c r="Q54" i="17" s="1"/>
  <c r="M54" i="17"/>
  <c r="N54" i="17" s="1" a="1"/>
  <c r="N54" i="17" s="1"/>
  <c r="O53" i="17"/>
  <c r="P53" i="17" s="1"/>
  <c r="Q53" i="17" s="1" a="1"/>
  <c r="Q53" i="17" s="1"/>
  <c r="M53" i="17"/>
  <c r="N53" i="17" s="1" a="1"/>
  <c r="N53" i="17" s="1"/>
  <c r="O52" i="17"/>
  <c r="P52" i="17" s="1"/>
  <c r="Q52" i="17" s="1" a="1"/>
  <c r="Q52" i="17" s="1"/>
  <c r="M52" i="17"/>
  <c r="N52" i="17" s="1" a="1"/>
  <c r="N52" i="17" s="1"/>
  <c r="O51" i="17"/>
  <c r="P51" i="17" s="1"/>
  <c r="Q51" i="17" s="1" a="1"/>
  <c r="Q51" i="17" s="1"/>
  <c r="M51" i="17"/>
  <c r="N51" i="17" s="1" a="1"/>
  <c r="N51" i="17" s="1"/>
  <c r="O50" i="17"/>
  <c r="P50" i="17" s="1"/>
  <c r="Q50" i="17" s="1" a="1"/>
  <c r="Q50" i="17" s="1"/>
  <c r="M50" i="17"/>
  <c r="N50" i="17" s="1" a="1"/>
  <c r="N50" i="17" s="1"/>
  <c r="P49" i="17"/>
  <c r="Q49" i="17" s="1" a="1"/>
  <c r="Q49" i="17" s="1"/>
  <c r="O49" i="17"/>
  <c r="M49" i="17"/>
  <c r="N49" i="17" s="1" a="1"/>
  <c r="N49" i="17" s="1"/>
  <c r="O48" i="17"/>
  <c r="P48" i="17" s="1"/>
  <c r="Q48" i="17" s="1" a="1"/>
  <c r="Q48" i="17" s="1"/>
  <c r="M48" i="17"/>
  <c r="N48" i="17" s="1" a="1"/>
  <c r="N48" i="17" s="1"/>
  <c r="O47" i="17"/>
  <c r="P47" i="17" s="1"/>
  <c r="Q47" i="17" s="1" a="1"/>
  <c r="Q47" i="17" s="1"/>
  <c r="M47" i="17"/>
  <c r="N47" i="17" s="1" a="1"/>
  <c r="N47" i="17" s="1"/>
  <c r="O46" i="17"/>
  <c r="P46" i="17" s="1"/>
  <c r="Q46" i="17" s="1" a="1"/>
  <c r="Q46" i="17" s="1"/>
  <c r="M46" i="17"/>
  <c r="N46" i="17" s="1" a="1"/>
  <c r="N46" i="17" s="1"/>
  <c r="O45" i="17"/>
  <c r="P45" i="17" s="1"/>
  <c r="Q45" i="17" s="1" a="1"/>
  <c r="Q45" i="17" s="1"/>
  <c r="M45" i="17"/>
  <c r="N45" i="17" s="1" a="1"/>
  <c r="N45" i="17" s="1"/>
  <c r="O44" i="17"/>
  <c r="P44" i="17" s="1"/>
  <c r="Q44" i="17" s="1" a="1"/>
  <c r="Q44" i="17" s="1"/>
  <c r="M44" i="17"/>
  <c r="N44" i="17" s="1" a="1"/>
  <c r="N44" i="17" s="1"/>
  <c r="O43" i="17"/>
  <c r="P43" i="17" s="1"/>
  <c r="Q43" i="17" s="1" a="1"/>
  <c r="Q43" i="17" s="1"/>
  <c r="M43" i="17"/>
  <c r="N43" i="17" s="1" a="1"/>
  <c r="N43" i="17" s="1"/>
  <c r="O42" i="17"/>
  <c r="P42" i="17" s="1"/>
  <c r="Q42" i="17" s="1" a="1"/>
  <c r="Q42" i="17" s="1"/>
  <c r="M42" i="17"/>
  <c r="N42" i="17" s="1" a="1"/>
  <c r="N42" i="17" s="1"/>
  <c r="P41" i="17"/>
  <c r="Q41" i="17" s="1" a="1"/>
  <c r="Q41" i="17" s="1"/>
  <c r="O41" i="17"/>
  <c r="M41" i="17"/>
  <c r="N41" i="17" s="1" a="1"/>
  <c r="N41" i="17" s="1"/>
  <c r="O40" i="17"/>
  <c r="P40" i="17" s="1"/>
  <c r="Q40" i="17" s="1" a="1"/>
  <c r="Q40" i="17" s="1"/>
  <c r="M40" i="17"/>
  <c r="N40" i="17" s="1" a="1"/>
  <c r="N40" i="17" s="1"/>
  <c r="O39" i="17"/>
  <c r="P39" i="17" s="1"/>
  <c r="Q39" i="17" s="1" a="1"/>
  <c r="Q39" i="17" s="1"/>
  <c r="M39" i="17"/>
  <c r="N39" i="17" s="1" a="1"/>
  <c r="N39" i="17" s="1"/>
  <c r="O38" i="17"/>
  <c r="P38" i="17" s="1"/>
  <c r="Q38" i="17" s="1" a="1"/>
  <c r="Q38" i="17" s="1"/>
  <c r="M38" i="17"/>
  <c r="N38" i="17" s="1" a="1"/>
  <c r="N38" i="17" s="1"/>
  <c r="O37" i="17"/>
  <c r="P37" i="17" s="1"/>
  <c r="Q37" i="17" s="1" a="1"/>
  <c r="Q37" i="17" s="1"/>
  <c r="M37" i="17"/>
  <c r="N37" i="17" s="1" a="1"/>
  <c r="N37" i="17" s="1"/>
  <c r="O36" i="17"/>
  <c r="P36" i="17" s="1"/>
  <c r="Q36" i="17" s="1" a="1"/>
  <c r="Q36" i="17" s="1"/>
  <c r="M36" i="17"/>
  <c r="N36" i="17" s="1" a="1"/>
  <c r="N36" i="17" s="1"/>
  <c r="O35" i="17"/>
  <c r="P35" i="17" s="1"/>
  <c r="Q35" i="17" s="1" a="1"/>
  <c r="Q35" i="17" s="1"/>
  <c r="M35" i="17"/>
  <c r="N35" i="17" s="1" a="1"/>
  <c r="N35" i="17" s="1"/>
  <c r="O34" i="17"/>
  <c r="P34" i="17" s="1"/>
  <c r="Q34" i="17" s="1" a="1"/>
  <c r="Q34" i="17" s="1"/>
  <c r="O33" i="17"/>
  <c r="P33" i="17" s="1"/>
  <c r="Q33" i="17" s="1" a="1"/>
  <c r="Q33" i="17" s="1"/>
  <c r="M33" i="17"/>
  <c r="N33" i="17" s="1" a="1"/>
  <c r="N33" i="17" s="1"/>
  <c r="O32" i="17"/>
  <c r="P32" i="17" s="1"/>
  <c r="Q32" i="17" s="1" a="1"/>
  <c r="Q32" i="17" s="1"/>
  <c r="M32" i="17"/>
  <c r="N32" i="17" s="1" a="1"/>
  <c r="N32" i="17" s="1"/>
  <c r="O31" i="17"/>
  <c r="P31" i="17" s="1"/>
  <c r="Q31" i="17" s="1" a="1"/>
  <c r="Q31" i="17" s="1"/>
  <c r="M31" i="17"/>
  <c r="N31" i="17" s="1" a="1"/>
  <c r="N31" i="17" s="1"/>
  <c r="O30" i="17"/>
  <c r="P30" i="17" s="1"/>
  <c r="Q30" i="17" s="1" a="1"/>
  <c r="Q30" i="17" s="1"/>
  <c r="M30" i="17"/>
  <c r="N30" i="17" s="1" a="1"/>
  <c r="N30" i="17" s="1"/>
  <c r="O29" i="17"/>
  <c r="P29" i="17" s="1"/>
  <c r="Q29" i="17" s="1" a="1"/>
  <c r="Q29" i="17" s="1"/>
  <c r="M29" i="17"/>
  <c r="N29" i="17" s="1" a="1"/>
  <c r="N29" i="17" s="1"/>
  <c r="O28" i="17"/>
  <c r="P28" i="17" s="1"/>
  <c r="Q28" i="17" s="1" a="1"/>
  <c r="Q28" i="17" s="1"/>
  <c r="O27" i="17"/>
  <c r="P27" i="17" s="1"/>
  <c r="Q27" i="17" s="1" a="1"/>
  <c r="Q27" i="17" s="1"/>
  <c r="M27" i="17"/>
  <c r="N27" i="17" s="1" a="1"/>
  <c r="N27" i="17" s="1"/>
  <c r="O26" i="17"/>
  <c r="P26" i="17" s="1"/>
  <c r="Q26" i="17" s="1" a="1"/>
  <c r="Q26" i="17" s="1"/>
  <c r="O25" i="17"/>
  <c r="P25" i="17" s="1"/>
  <c r="Q25" i="17" s="1" a="1"/>
  <c r="Q25" i="17" s="1"/>
  <c r="M25" i="17"/>
  <c r="N25" i="17" s="1" a="1"/>
  <c r="N25" i="17" s="1"/>
  <c r="O24" i="17"/>
  <c r="P24" i="17" s="1"/>
  <c r="Q24" i="17" s="1" a="1"/>
  <c r="Q24" i="17" s="1"/>
  <c r="M24" i="17"/>
  <c r="N24" i="17" s="1" a="1"/>
  <c r="N24" i="17" s="1"/>
  <c r="O23" i="17"/>
  <c r="P23" i="17" s="1"/>
  <c r="Q23" i="17" s="1" a="1"/>
  <c r="Q23" i="17" s="1"/>
  <c r="M23" i="17"/>
  <c r="N23" i="17" s="1" a="1"/>
  <c r="N23" i="17" s="1"/>
  <c r="P22" i="17"/>
  <c r="Q22" i="17" s="1" a="1"/>
  <c r="Q22" i="17" s="1"/>
  <c r="O22" i="17"/>
  <c r="M22" i="17"/>
  <c r="N22" i="17" s="1" a="1"/>
  <c r="N22" i="17" s="1"/>
  <c r="O21" i="17"/>
  <c r="P21" i="17" s="1"/>
  <c r="Q21" i="17" s="1" a="1"/>
  <c r="Q21" i="17" s="1"/>
  <c r="M21" i="17"/>
  <c r="N21" i="17" s="1" a="1"/>
  <c r="N21" i="17" s="1"/>
  <c r="P20" i="17"/>
  <c r="Q20" i="17" s="1" a="1"/>
  <c r="Q20" i="17" s="1"/>
  <c r="O20" i="17"/>
  <c r="O19" i="17"/>
  <c r="P19" i="17" s="1"/>
  <c r="Q19" i="17" s="1" a="1"/>
  <c r="Q19" i="17" s="1"/>
  <c r="M19" i="17"/>
  <c r="N19" i="17" s="1" a="1"/>
  <c r="N19" i="17" s="1"/>
  <c r="O18" i="17"/>
  <c r="P18" i="17" s="1"/>
  <c r="Q18" i="17" s="1" a="1"/>
  <c r="Q18" i="17" s="1"/>
  <c r="M18" i="17"/>
  <c r="N18" i="17" s="1" a="1"/>
  <c r="N18" i="17" s="1"/>
  <c r="O17" i="17"/>
  <c r="P17" i="17" s="1"/>
  <c r="Q17" i="17" s="1" a="1"/>
  <c r="Q17" i="17" s="1"/>
  <c r="M17" i="17"/>
  <c r="N17" i="17" s="1" a="1"/>
  <c r="N17" i="17" s="1"/>
  <c r="O16" i="17"/>
  <c r="P16" i="17" s="1"/>
  <c r="Q16" i="17" s="1" a="1"/>
  <c r="Q16" i="17" s="1"/>
  <c r="M16" i="17"/>
  <c r="N16" i="17" s="1" a="1"/>
  <c r="N16" i="17" s="1"/>
  <c r="O15" i="17"/>
  <c r="P15" i="17" s="1"/>
  <c r="Q15" i="17" s="1" a="1"/>
  <c r="Q15" i="17" s="1"/>
  <c r="M15" i="17"/>
  <c r="N15" i="17" s="1" a="1"/>
  <c r="N15" i="17" s="1"/>
  <c r="O14" i="17"/>
  <c r="P14" i="17" s="1"/>
  <c r="Q14" i="17" s="1" a="1"/>
  <c r="Q14" i="17" s="1"/>
  <c r="M14" i="17"/>
  <c r="N14" i="17" s="1" a="1"/>
  <c r="N14" i="17" s="1"/>
  <c r="O13" i="17"/>
  <c r="P13" i="17" s="1"/>
  <c r="Q13" i="17" s="1" a="1"/>
  <c r="Q13" i="17" s="1"/>
  <c r="M13" i="17"/>
  <c r="N13" i="17" s="1" a="1"/>
  <c r="N13" i="17" s="1"/>
  <c r="P12" i="17"/>
  <c r="Q12" i="17" s="1" a="1"/>
  <c r="Q12" i="17" s="1"/>
  <c r="O12" i="17"/>
  <c r="O11" i="17"/>
  <c r="P11" i="17" s="1"/>
  <c r="Q11" i="17" s="1" a="1"/>
  <c r="Q11" i="17" s="1"/>
  <c r="M11" i="17"/>
  <c r="N11" i="17" s="1" a="1"/>
  <c r="N11" i="17" s="1"/>
  <c r="O10" i="17"/>
  <c r="P10" i="17" s="1"/>
  <c r="Q10" i="17" s="1" a="1"/>
  <c r="Q10" i="17" s="1"/>
  <c r="M10" i="17"/>
  <c r="N10" i="17" s="1" a="1"/>
  <c r="N10" i="17" s="1"/>
  <c r="O9" i="17"/>
  <c r="P9" i="17" s="1"/>
  <c r="Q9" i="17" s="1" a="1"/>
  <c r="Q9" i="17" s="1"/>
  <c r="M9" i="17"/>
  <c r="N9" i="17" s="1" a="1"/>
  <c r="N9" i="17" s="1"/>
  <c r="O8" i="17"/>
  <c r="P8" i="17" s="1"/>
  <c r="Q8" i="17" s="1" a="1"/>
  <c r="Q8" i="17" s="1"/>
  <c r="M8" i="17"/>
  <c r="N8" i="17" s="1" a="1"/>
  <c r="N8" i="17" s="1"/>
  <c r="O7" i="17"/>
  <c r="P7" i="17" s="1"/>
  <c r="Q7" i="17" s="1" a="1"/>
  <c r="Q7" i="17" s="1"/>
  <c r="M7" i="17"/>
  <c r="N7" i="17" s="1" a="1"/>
  <c r="N7" i="17" s="1"/>
  <c r="O6" i="17"/>
  <c r="P6" i="17" s="1"/>
  <c r="Q6" i="17" s="1" a="1"/>
  <c r="Q6" i="17" s="1"/>
  <c r="M6" i="17"/>
  <c r="N6" i="17" s="1" a="1"/>
  <c r="N6" i="17" s="1"/>
  <c r="O5" i="17"/>
  <c r="P5" i="17" s="1"/>
  <c r="Q5" i="17" s="1" a="1"/>
  <c r="Q5" i="17" s="1"/>
  <c r="M5" i="17"/>
  <c r="N5" i="17" s="1" a="1"/>
  <c r="N5" i="17" s="1"/>
  <c r="O4" i="17"/>
  <c r="P4" i="17" s="1"/>
  <c r="Q4" i="17" s="1" a="1"/>
  <c r="Q4" i="17" s="1"/>
  <c r="M4" i="17"/>
  <c r="N4" i="17" s="1" a="1"/>
  <c r="N4" i="17" s="1"/>
  <c r="O41" i="16"/>
  <c r="P41" i="16" s="1"/>
  <c r="Q41" i="16" s="1" a="1"/>
  <c r="Q41" i="16" s="1"/>
  <c r="M41" i="16"/>
  <c r="N41" i="16" s="1" a="1"/>
  <c r="N41" i="16" s="1"/>
  <c r="O40" i="16"/>
  <c r="P40" i="16" s="1"/>
  <c r="Q40" i="16" s="1" a="1"/>
  <c r="Q40" i="16" s="1"/>
  <c r="M40" i="16"/>
  <c r="N40" i="16" s="1" a="1"/>
  <c r="N40" i="16" s="1"/>
  <c r="O39" i="16"/>
  <c r="P39" i="16" s="1"/>
  <c r="Q39" i="16" s="1" a="1"/>
  <c r="Q39" i="16" s="1"/>
  <c r="M39" i="16"/>
  <c r="N39" i="16" s="1" a="1"/>
  <c r="N39" i="16" s="1"/>
  <c r="O38" i="16"/>
  <c r="P38" i="16" s="1"/>
  <c r="Q38" i="16" s="1" a="1"/>
  <c r="Q38" i="16" s="1"/>
  <c r="M38" i="16"/>
  <c r="N38" i="16" s="1" a="1"/>
  <c r="N38" i="16" s="1"/>
  <c r="O37" i="16"/>
  <c r="P37" i="16" s="1"/>
  <c r="Q37" i="16" s="1" a="1"/>
  <c r="Q37" i="16" s="1"/>
  <c r="M37" i="16"/>
  <c r="N37" i="16" s="1" a="1"/>
  <c r="N37" i="16" s="1"/>
  <c r="O36" i="16"/>
  <c r="P36" i="16" s="1"/>
  <c r="Q36" i="16" s="1" a="1"/>
  <c r="Q36" i="16" s="1"/>
  <c r="O35" i="16"/>
  <c r="P35" i="16" s="1"/>
  <c r="Q35" i="16" s="1" a="1"/>
  <c r="Q35" i="16" s="1"/>
  <c r="M35" i="16"/>
  <c r="N35" i="16" s="1" a="1"/>
  <c r="N35" i="16" s="1"/>
  <c r="O34" i="16"/>
  <c r="P34" i="16" s="1"/>
  <c r="Q34" i="16" s="1" a="1"/>
  <c r="Q34" i="16" s="1"/>
  <c r="M34" i="16"/>
  <c r="N34" i="16" s="1" a="1"/>
  <c r="N34" i="16" s="1"/>
  <c r="O33" i="16"/>
  <c r="P33" i="16" s="1"/>
  <c r="Q33" i="16" s="1" a="1"/>
  <c r="Q33" i="16" s="1"/>
  <c r="M33" i="16"/>
  <c r="N33" i="16" s="1" a="1"/>
  <c r="N33" i="16" s="1"/>
  <c r="O32" i="16"/>
  <c r="P32" i="16" s="1"/>
  <c r="Q32" i="16" s="1" a="1"/>
  <c r="Q32" i="16" s="1"/>
  <c r="M32" i="16"/>
  <c r="N32" i="16" s="1" a="1"/>
  <c r="N32" i="16" s="1"/>
  <c r="O31" i="16"/>
  <c r="P31" i="16" s="1"/>
  <c r="Q31" i="16" s="1" a="1"/>
  <c r="Q31" i="16" s="1"/>
  <c r="M31" i="16"/>
  <c r="N31" i="16" s="1" a="1"/>
  <c r="N31" i="16" s="1"/>
  <c r="O30" i="16"/>
  <c r="P30" i="16" s="1"/>
  <c r="Q30" i="16" s="1" a="1"/>
  <c r="Q30" i="16" s="1"/>
  <c r="M30" i="16"/>
  <c r="N30" i="16" s="1" a="1"/>
  <c r="N30" i="16" s="1"/>
  <c r="O29" i="16"/>
  <c r="P29" i="16" s="1"/>
  <c r="Q29" i="16" s="1" a="1"/>
  <c r="Q29" i="16" s="1"/>
  <c r="M29" i="16"/>
  <c r="N29" i="16" s="1" a="1"/>
  <c r="N29" i="16" s="1"/>
  <c r="O28" i="16"/>
  <c r="P28" i="16" s="1"/>
  <c r="Q28" i="16" s="1" a="1"/>
  <c r="Q28" i="16" s="1"/>
  <c r="O27" i="16"/>
  <c r="P27" i="16" s="1"/>
  <c r="Q27" i="16" s="1" a="1"/>
  <c r="Q27" i="16" s="1"/>
  <c r="M27" i="16"/>
  <c r="N27" i="16" s="1" a="1"/>
  <c r="N27" i="16" s="1"/>
  <c r="O26" i="16"/>
  <c r="P26" i="16" s="1"/>
  <c r="Q26" i="16" s="1" a="1"/>
  <c r="Q26" i="16" s="1"/>
  <c r="M26" i="16"/>
  <c r="N26" i="16" s="1" a="1"/>
  <c r="N26" i="16" s="1"/>
  <c r="O25" i="16"/>
  <c r="P25" i="16" s="1"/>
  <c r="Q25" i="16" s="1" a="1"/>
  <c r="Q25" i="16" s="1"/>
  <c r="M25" i="16"/>
  <c r="N25" i="16" s="1" a="1"/>
  <c r="N25" i="16" s="1"/>
  <c r="O24" i="16"/>
  <c r="P24" i="16" s="1"/>
  <c r="Q24" i="16" s="1" a="1"/>
  <c r="Q24" i="16" s="1"/>
  <c r="M24" i="16"/>
  <c r="N24" i="16" s="1" a="1"/>
  <c r="N24" i="16" s="1"/>
  <c r="O23" i="16"/>
  <c r="P23" i="16" s="1"/>
  <c r="Q23" i="16" s="1" a="1"/>
  <c r="Q23" i="16" s="1"/>
  <c r="M23" i="16"/>
  <c r="N23" i="16" s="1" a="1"/>
  <c r="N23" i="16" s="1"/>
  <c r="P22" i="16"/>
  <c r="Q22" i="16" s="1" a="1"/>
  <c r="Q22" i="16" s="1"/>
  <c r="O22" i="16"/>
  <c r="M22" i="16"/>
  <c r="N22" i="16" s="1" a="1"/>
  <c r="N22" i="16" s="1"/>
  <c r="O21" i="16"/>
  <c r="P21" i="16" s="1"/>
  <c r="Q21" i="16" s="1" a="1"/>
  <c r="Q21" i="16" s="1"/>
  <c r="M21" i="16"/>
  <c r="N21" i="16" s="1" a="1"/>
  <c r="N21" i="16" s="1"/>
  <c r="O20" i="16"/>
  <c r="P20" i="16" s="1"/>
  <c r="Q20" i="16" s="1" a="1"/>
  <c r="Q20" i="16" s="1"/>
  <c r="O19" i="16"/>
  <c r="P19" i="16" s="1"/>
  <c r="Q19" i="16" s="1" a="1"/>
  <c r="Q19" i="16" s="1"/>
  <c r="M19" i="16"/>
  <c r="N19" i="16" s="1" a="1"/>
  <c r="N19" i="16" s="1"/>
  <c r="O18" i="16"/>
  <c r="P18" i="16" s="1"/>
  <c r="Q18" i="16" s="1" a="1"/>
  <c r="Q18" i="16" s="1"/>
  <c r="M18" i="16"/>
  <c r="N18" i="16" s="1" a="1"/>
  <c r="N18" i="16" s="1"/>
  <c r="O17" i="16"/>
  <c r="P17" i="16" s="1"/>
  <c r="Q17" i="16" s="1" a="1"/>
  <c r="Q17" i="16" s="1"/>
  <c r="M17" i="16"/>
  <c r="N17" i="16" s="1" a="1"/>
  <c r="N17" i="16" s="1"/>
  <c r="O16" i="16"/>
  <c r="P16" i="16" s="1"/>
  <c r="Q16" i="16" s="1" a="1"/>
  <c r="Q16" i="16" s="1"/>
  <c r="M16" i="16"/>
  <c r="N16" i="16" s="1" a="1"/>
  <c r="N16" i="16" s="1"/>
  <c r="O15" i="16"/>
  <c r="P15" i="16" s="1"/>
  <c r="Q15" i="16" s="1" a="1"/>
  <c r="Q15" i="16" s="1"/>
  <c r="M15" i="16"/>
  <c r="N15" i="16" s="1" a="1"/>
  <c r="N15" i="16" s="1"/>
  <c r="O14" i="16"/>
  <c r="P14" i="16" s="1"/>
  <c r="Q14" i="16" s="1" a="1"/>
  <c r="Q14" i="16" s="1"/>
  <c r="M14" i="16"/>
  <c r="N14" i="16" s="1" a="1"/>
  <c r="N14" i="16" s="1"/>
  <c r="O13" i="16"/>
  <c r="P13" i="16" s="1"/>
  <c r="Q13" i="16" s="1" a="1"/>
  <c r="Q13" i="16" s="1"/>
  <c r="M13" i="16"/>
  <c r="N13" i="16" s="1" a="1"/>
  <c r="N13" i="16" s="1"/>
  <c r="P12" i="16"/>
  <c r="Q12" i="16" s="1" a="1"/>
  <c r="Q12" i="16" s="1"/>
  <c r="O12" i="16"/>
  <c r="O11" i="16"/>
  <c r="P11" i="16" s="1"/>
  <c r="Q11" i="16" s="1" a="1"/>
  <c r="Q11" i="16" s="1"/>
  <c r="M11" i="16"/>
  <c r="N11" i="16" s="1" a="1"/>
  <c r="N11" i="16" s="1"/>
  <c r="O10" i="16"/>
  <c r="P10" i="16" s="1"/>
  <c r="Q10" i="16" s="1" a="1"/>
  <c r="Q10" i="16" s="1"/>
  <c r="M10" i="16"/>
  <c r="N10" i="16" s="1" a="1"/>
  <c r="N10" i="16" s="1"/>
  <c r="O9" i="16"/>
  <c r="P9" i="16" s="1"/>
  <c r="Q9" i="16" s="1" a="1"/>
  <c r="Q9" i="16" s="1"/>
  <c r="M9" i="16"/>
  <c r="N9" i="16" s="1" a="1"/>
  <c r="N9" i="16" s="1"/>
  <c r="O8" i="16"/>
  <c r="P8" i="16" s="1"/>
  <c r="Q8" i="16" s="1" a="1"/>
  <c r="Q8" i="16" s="1"/>
  <c r="M8" i="16"/>
  <c r="N8" i="16" s="1" a="1"/>
  <c r="N8" i="16" s="1"/>
  <c r="O7" i="16"/>
  <c r="P7" i="16" s="1"/>
  <c r="Q7" i="16" s="1" a="1"/>
  <c r="Q7" i="16" s="1"/>
  <c r="M7" i="16"/>
  <c r="N7" i="16" s="1" a="1"/>
  <c r="N7" i="16" s="1"/>
  <c r="P6" i="16"/>
  <c r="Q6" i="16" s="1" a="1"/>
  <c r="Q6" i="16" s="1"/>
  <c r="O6" i="16"/>
  <c r="M6" i="16"/>
  <c r="N6" i="16" s="1" a="1"/>
  <c r="N6" i="16" s="1"/>
  <c r="O5" i="16"/>
  <c r="P5" i="16" s="1"/>
  <c r="Q5" i="16" s="1" a="1"/>
  <c r="Q5" i="16" s="1"/>
  <c r="M5" i="16"/>
  <c r="N5" i="16" s="1" a="1"/>
  <c r="N5" i="16" s="1"/>
  <c r="O4" i="16"/>
  <c r="P4" i="16" s="1"/>
  <c r="Q4" i="16" s="1" a="1"/>
  <c r="Q4" i="16" s="1"/>
  <c r="M4" i="16"/>
  <c r="N4" i="16" s="1" a="1"/>
  <c r="N4" i="16" s="1"/>
  <c r="O4" i="15"/>
  <c r="P4" i="15" s="1"/>
  <c r="Q4" i="15" s="1" a="1"/>
  <c r="Q4" i="15" s="1"/>
  <c r="M4" i="15"/>
  <c r="N4" i="15" s="1" a="1"/>
  <c r="N4" i="15" s="1"/>
  <c r="O23" i="14"/>
  <c r="P23" i="14" s="1"/>
  <c r="Q23" i="14" s="1" a="1"/>
  <c r="Q23" i="14" s="1"/>
  <c r="M23" i="14"/>
  <c r="N23" i="14" s="1" a="1"/>
  <c r="N23" i="14" s="1"/>
  <c r="O22" i="14"/>
  <c r="P22" i="14" s="1"/>
  <c r="Q22" i="14" s="1" a="1"/>
  <c r="Q22" i="14" s="1"/>
  <c r="M22" i="14"/>
  <c r="N22" i="14" s="1" a="1"/>
  <c r="N22" i="14" s="1"/>
  <c r="O21" i="14"/>
  <c r="P21" i="14" s="1"/>
  <c r="Q21" i="14" s="1" a="1"/>
  <c r="Q21" i="14" s="1"/>
  <c r="M21" i="14"/>
  <c r="N21" i="14" s="1" a="1"/>
  <c r="N21" i="14" s="1"/>
  <c r="O20" i="14"/>
  <c r="P20" i="14" s="1"/>
  <c r="Q20" i="14" s="1" a="1"/>
  <c r="Q20" i="14" s="1"/>
  <c r="O19" i="14"/>
  <c r="P19" i="14" s="1"/>
  <c r="Q19" i="14" s="1" a="1"/>
  <c r="Q19" i="14" s="1"/>
  <c r="M19" i="14"/>
  <c r="N19" i="14" s="1" a="1"/>
  <c r="N19" i="14" s="1"/>
  <c r="O18" i="14"/>
  <c r="P18" i="14" s="1"/>
  <c r="Q18" i="14" s="1" a="1"/>
  <c r="Q18" i="14" s="1"/>
  <c r="P17" i="14"/>
  <c r="Q17" i="14" s="1" a="1"/>
  <c r="Q17" i="14" s="1"/>
  <c r="O17" i="14"/>
  <c r="M17" i="14"/>
  <c r="N17" i="14" s="1" a="1"/>
  <c r="N17" i="14" s="1"/>
  <c r="O16" i="14"/>
  <c r="P16" i="14" s="1"/>
  <c r="Q16" i="14" s="1" a="1"/>
  <c r="Q16" i="14" s="1"/>
  <c r="M16" i="14"/>
  <c r="N16" i="14" s="1" a="1"/>
  <c r="N16" i="14" s="1"/>
  <c r="O15" i="14"/>
  <c r="P15" i="14" s="1"/>
  <c r="Q15" i="14" s="1" a="1"/>
  <c r="Q15" i="14" s="1"/>
  <c r="M15" i="14"/>
  <c r="N15" i="14" s="1" a="1"/>
  <c r="N15" i="14" s="1"/>
  <c r="O14" i="14"/>
  <c r="P14" i="14" s="1"/>
  <c r="Q14" i="14" s="1" a="1"/>
  <c r="Q14" i="14" s="1"/>
  <c r="M14" i="14"/>
  <c r="N14" i="14" s="1" a="1"/>
  <c r="N14" i="14" s="1"/>
  <c r="O13" i="14"/>
  <c r="P13" i="14" s="1"/>
  <c r="Q13" i="14" s="1" a="1"/>
  <c r="Q13" i="14" s="1"/>
  <c r="M13" i="14"/>
  <c r="N13" i="14" s="1" a="1"/>
  <c r="N13" i="14" s="1"/>
  <c r="O12" i="14"/>
  <c r="P12" i="14" s="1"/>
  <c r="Q12" i="14" s="1" a="1"/>
  <c r="Q12" i="14" s="1"/>
  <c r="O11" i="14"/>
  <c r="P11" i="14" s="1"/>
  <c r="Q11" i="14" s="1" a="1"/>
  <c r="Q11" i="14" s="1"/>
  <c r="M11" i="14"/>
  <c r="N11" i="14" s="1" a="1"/>
  <c r="N11" i="14" s="1"/>
  <c r="O10" i="14"/>
  <c r="P10" i="14" s="1"/>
  <c r="Q10" i="14" s="1" a="1"/>
  <c r="Q10" i="14" s="1"/>
  <c r="P9" i="14"/>
  <c r="Q9" i="14" s="1" a="1"/>
  <c r="Q9" i="14" s="1"/>
  <c r="O9" i="14"/>
  <c r="M9" i="14"/>
  <c r="N9" i="14" s="1" a="1"/>
  <c r="N9" i="14" s="1"/>
  <c r="O8" i="14"/>
  <c r="P8" i="14" s="1"/>
  <c r="Q8" i="14" s="1" a="1"/>
  <c r="Q8" i="14" s="1"/>
  <c r="M8" i="14"/>
  <c r="N8" i="14" s="1" a="1"/>
  <c r="N8" i="14" s="1"/>
  <c r="P7" i="14"/>
  <c r="Q7" i="14" s="1" a="1"/>
  <c r="Q7" i="14" s="1"/>
  <c r="O7" i="14"/>
  <c r="M7" i="14"/>
  <c r="N7" i="14" s="1" a="1"/>
  <c r="N7" i="14" s="1"/>
  <c r="O6" i="14"/>
  <c r="P6" i="14" s="1"/>
  <c r="Q6" i="14" s="1" a="1"/>
  <c r="Q6" i="14" s="1"/>
  <c r="M6" i="14"/>
  <c r="N6" i="14" s="1" a="1"/>
  <c r="N6" i="14" s="1"/>
  <c r="O5" i="14"/>
  <c r="P5" i="14" s="1"/>
  <c r="Q5" i="14" s="1" a="1"/>
  <c r="Q5" i="14" s="1"/>
  <c r="M5" i="14"/>
  <c r="N5" i="14" s="1" a="1"/>
  <c r="N5" i="14" s="1"/>
  <c r="O4" i="14"/>
  <c r="P4" i="14" s="1"/>
  <c r="Q4" i="14" s="1" a="1"/>
  <c r="Q4" i="14" s="1"/>
  <c r="M4" i="14"/>
  <c r="N4" i="14" s="1" a="1"/>
  <c r="N4" i="14" s="1"/>
  <c r="O14" i="13"/>
  <c r="P14" i="13" s="1"/>
  <c r="Q14" i="13" s="1" a="1"/>
  <c r="Q14" i="13" s="1"/>
  <c r="M14" i="13"/>
  <c r="N14" i="13" s="1" a="1"/>
  <c r="N14" i="13" s="1"/>
  <c r="O13" i="13"/>
  <c r="P13" i="13" s="1"/>
  <c r="Q13" i="13" s="1" a="1"/>
  <c r="Q13" i="13" s="1"/>
  <c r="M13" i="13"/>
  <c r="N13" i="13" s="1" a="1"/>
  <c r="N13" i="13" s="1"/>
  <c r="O12" i="13"/>
  <c r="P12" i="13" s="1"/>
  <c r="Q12" i="13" s="1" a="1"/>
  <c r="Q12" i="13" s="1"/>
  <c r="M12" i="13"/>
  <c r="N12" i="13" s="1" a="1"/>
  <c r="N12" i="13" s="1"/>
  <c r="O11" i="13"/>
  <c r="P11" i="13" s="1"/>
  <c r="Q11" i="13" s="1" a="1"/>
  <c r="Q11" i="13" s="1"/>
  <c r="M11" i="13"/>
  <c r="N11" i="13" s="1" a="1"/>
  <c r="N11" i="13" s="1"/>
  <c r="O10" i="13"/>
  <c r="P10" i="13" s="1"/>
  <c r="Q10" i="13" s="1" a="1"/>
  <c r="Q10" i="13" s="1"/>
  <c r="P9" i="13"/>
  <c r="Q9" i="13" s="1" a="1"/>
  <c r="Q9" i="13" s="1"/>
  <c r="O9" i="13"/>
  <c r="O8" i="13"/>
  <c r="P8" i="13" s="1"/>
  <c r="Q8" i="13" s="1" a="1"/>
  <c r="Q8" i="13" s="1"/>
  <c r="M8" i="13"/>
  <c r="N8" i="13" s="1" a="1"/>
  <c r="N8" i="13" s="1"/>
  <c r="O7" i="13"/>
  <c r="P7" i="13" s="1"/>
  <c r="Q7" i="13" s="1" a="1"/>
  <c r="Q7" i="13" s="1"/>
  <c r="M7" i="13"/>
  <c r="N7" i="13" s="1" a="1"/>
  <c r="N7" i="13" s="1"/>
  <c r="O6" i="13"/>
  <c r="P6" i="13" s="1"/>
  <c r="Q6" i="13" s="1" a="1"/>
  <c r="Q6" i="13" s="1"/>
  <c r="M6" i="13"/>
  <c r="N6" i="13" s="1" a="1"/>
  <c r="N6" i="13" s="1"/>
  <c r="O5" i="13"/>
  <c r="P5" i="13" s="1"/>
  <c r="Q5" i="13" s="1" a="1"/>
  <c r="Q5" i="13" s="1"/>
  <c r="M5" i="13"/>
  <c r="N5" i="13" s="1" a="1"/>
  <c r="N5" i="13" s="1"/>
  <c r="P4" i="13"/>
  <c r="Q4" i="13" s="1" a="1"/>
  <c r="Q4" i="13" s="1"/>
  <c r="O4" i="13"/>
  <c r="M4" i="13"/>
  <c r="N4" i="13" s="1" a="1"/>
  <c r="N4" i="13" s="1"/>
  <c r="P3" i="24"/>
  <c r="Q3" i="24" s="1" a="1"/>
  <c r="Q3" i="24" s="1"/>
  <c r="O3" i="24"/>
  <c r="M3" i="24"/>
  <c r="N3" i="24" s="1" a="1"/>
  <c r="N3" i="24" s="1"/>
  <c r="O3" i="23"/>
  <c r="P3" i="23" s="1"/>
  <c r="Q3" i="23" s="1" a="1"/>
  <c r="Q3" i="23" s="1"/>
  <c r="M3" i="23"/>
  <c r="N3" i="23" s="1" a="1"/>
  <c r="N3" i="23" s="1"/>
  <c r="O3" i="22"/>
  <c r="P3" i="22" s="1"/>
  <c r="Q3" i="22" s="1" a="1"/>
  <c r="Q3" i="22" s="1"/>
  <c r="M3" i="22"/>
  <c r="N3" i="22" s="1" a="1"/>
  <c r="N3" i="22" s="1"/>
  <c r="O3" i="21"/>
  <c r="P3" i="21" s="1"/>
  <c r="Q3" i="21" s="1" a="1"/>
  <c r="Q3" i="21" s="1"/>
  <c r="M3" i="21"/>
  <c r="N3" i="21" s="1" a="1"/>
  <c r="N3" i="21" s="1"/>
  <c r="O3" i="20"/>
  <c r="P3" i="20" s="1"/>
  <c r="Q3" i="20" s="1" a="1"/>
  <c r="Q3" i="20" s="1"/>
  <c r="M3" i="20"/>
  <c r="N3" i="20" s="1" a="1"/>
  <c r="N3" i="20" s="1"/>
  <c r="O3" i="19"/>
  <c r="P3" i="19" s="1"/>
  <c r="Q3" i="19" s="1" a="1"/>
  <c r="Q3" i="19" s="1"/>
  <c r="M3" i="19"/>
  <c r="N3" i="19" s="1" a="1"/>
  <c r="N3" i="19" s="1"/>
  <c r="O3" i="18"/>
  <c r="P3" i="18" s="1"/>
  <c r="Q3" i="18" s="1" a="1"/>
  <c r="Q3" i="18" s="1"/>
  <c r="M3" i="18"/>
  <c r="N3" i="18" s="1" a="1"/>
  <c r="N3" i="18" s="1"/>
  <c r="O3" i="17"/>
  <c r="P3" i="17" s="1"/>
  <c r="Q3" i="17" s="1" a="1"/>
  <c r="Q3" i="17" s="1"/>
  <c r="M3" i="17"/>
  <c r="N3" i="17" s="1" a="1"/>
  <c r="N3" i="17" s="1"/>
  <c r="O3" i="16"/>
  <c r="P3" i="16" s="1"/>
  <c r="Q3" i="16" s="1" a="1"/>
  <c r="Q3" i="16" s="1"/>
  <c r="M3" i="16"/>
  <c r="N3" i="16" s="1" a="1"/>
  <c r="N3" i="16" s="1"/>
  <c r="O3" i="15"/>
  <c r="P3" i="15" s="1"/>
  <c r="Q3" i="15" s="1" a="1"/>
  <c r="Q3" i="15" s="1"/>
  <c r="M3" i="15"/>
  <c r="N3" i="15" s="1" a="1"/>
  <c r="N3" i="15" s="1"/>
  <c r="O3" i="14"/>
  <c r="P3" i="14" s="1"/>
  <c r="Q3" i="14" s="1" a="1"/>
  <c r="Q3" i="14" s="1"/>
  <c r="M3" i="14"/>
  <c r="N3" i="14" s="1" a="1"/>
  <c r="N3" i="14" s="1"/>
  <c r="O3" i="13"/>
  <c r="P3" i="13" s="1"/>
  <c r="Q3" i="13" s="1" a="1"/>
  <c r="Q3" i="13" s="1"/>
  <c r="M3" i="13"/>
  <c r="N3" i="13" s="1" a="1"/>
  <c r="N3" i="13" s="1"/>
  <c r="O7" i="12"/>
  <c r="P7" i="12" s="1"/>
  <c r="Q7" i="12" s="1" a="1"/>
  <c r="Q7" i="12" s="1"/>
  <c r="M7" i="12"/>
  <c r="N7" i="12" s="1" a="1"/>
  <c r="N7" i="12" s="1"/>
  <c r="O6" i="12"/>
  <c r="P6" i="12" s="1"/>
  <c r="Q6" i="12" s="1" a="1"/>
  <c r="Q6" i="12" s="1"/>
  <c r="M6" i="12"/>
  <c r="N6" i="12" s="1" a="1"/>
  <c r="N6" i="12" s="1"/>
  <c r="O5" i="12"/>
  <c r="P5" i="12" s="1"/>
  <c r="Q5" i="12" s="1" a="1"/>
  <c r="Q5" i="12" s="1"/>
  <c r="M5" i="12"/>
  <c r="N5" i="12" s="1" a="1"/>
  <c r="N5" i="12" s="1"/>
  <c r="O4" i="12"/>
  <c r="P4" i="12" s="1"/>
  <c r="Q4" i="12" s="1" a="1"/>
  <c r="Q4" i="12" s="1"/>
  <c r="M4" i="12"/>
  <c r="N4" i="12" s="1" a="1"/>
  <c r="N4" i="12" s="1"/>
  <c r="P3" i="12"/>
  <c r="Q3" i="12" s="1" a="1"/>
  <c r="Q3" i="12" s="1"/>
  <c r="O3" i="12"/>
  <c r="M3" i="12"/>
  <c r="N3" i="12" s="1" a="1"/>
  <c r="N3" i="12" s="1"/>
  <c r="O62" i="11"/>
  <c r="P62" i="11" s="1"/>
  <c r="Q62" i="11" s="1" a="1"/>
  <c r="Q62" i="11" s="1"/>
  <c r="M62" i="11"/>
  <c r="N62" i="11" s="1" a="1"/>
  <c r="N62" i="11" s="1"/>
  <c r="O61" i="11"/>
  <c r="P61" i="11" s="1"/>
  <c r="Q61" i="11" s="1" a="1"/>
  <c r="Q61" i="11" s="1"/>
  <c r="M61" i="11"/>
  <c r="N61" i="11" s="1" a="1"/>
  <c r="N61" i="11" s="1"/>
  <c r="O60" i="11"/>
  <c r="P60" i="11" s="1"/>
  <c r="Q60" i="11" s="1" a="1"/>
  <c r="Q60" i="11" s="1"/>
  <c r="M60" i="11"/>
  <c r="N60" i="11" s="1" a="1"/>
  <c r="N60" i="11" s="1"/>
  <c r="O59" i="11"/>
  <c r="P59" i="11" s="1"/>
  <c r="Q59" i="11" s="1" a="1"/>
  <c r="Q59" i="11" s="1"/>
  <c r="M59" i="11"/>
  <c r="N59" i="11" s="1" a="1"/>
  <c r="N59" i="11" s="1"/>
  <c r="O58" i="11"/>
  <c r="P58" i="11" s="1"/>
  <c r="Q58" i="11" s="1" a="1"/>
  <c r="Q58" i="11" s="1"/>
  <c r="M58" i="11"/>
  <c r="N58" i="11" s="1" a="1"/>
  <c r="N58" i="11" s="1"/>
  <c r="O57" i="11"/>
  <c r="P57" i="11" s="1"/>
  <c r="Q57" i="11" s="1" a="1"/>
  <c r="Q57" i="11" s="1"/>
  <c r="M57" i="11"/>
  <c r="N57" i="11" s="1" a="1"/>
  <c r="N57" i="11" s="1"/>
  <c r="O56" i="11"/>
  <c r="P56" i="11" s="1"/>
  <c r="Q56" i="11" s="1" a="1"/>
  <c r="Q56" i="11" s="1"/>
  <c r="M56" i="11"/>
  <c r="N56" i="11" s="1" a="1"/>
  <c r="N56" i="11" s="1"/>
  <c r="P55" i="11"/>
  <c r="Q55" i="11" s="1" a="1"/>
  <c r="Q55" i="11" s="1"/>
  <c r="O55" i="11"/>
  <c r="M55" i="11"/>
  <c r="N55" i="11" s="1" a="1"/>
  <c r="N55" i="11" s="1"/>
  <c r="O54" i="11"/>
  <c r="P54" i="11" s="1"/>
  <c r="Q54" i="11" s="1" a="1"/>
  <c r="Q54" i="11" s="1"/>
  <c r="M54" i="11"/>
  <c r="N54" i="11" s="1" a="1"/>
  <c r="N54" i="11" s="1"/>
  <c r="O53" i="11"/>
  <c r="P53" i="11" s="1"/>
  <c r="Q53" i="11" s="1" a="1"/>
  <c r="Q53" i="11" s="1"/>
  <c r="M53" i="11"/>
  <c r="N53" i="11" s="1" a="1"/>
  <c r="N53" i="11" s="1"/>
  <c r="O52" i="11"/>
  <c r="P52" i="11" s="1"/>
  <c r="Q52" i="11" s="1" a="1"/>
  <c r="Q52" i="11" s="1"/>
  <c r="M52" i="11"/>
  <c r="N52" i="11" s="1" a="1"/>
  <c r="N52" i="11" s="1"/>
  <c r="O51" i="11"/>
  <c r="P51" i="11" s="1"/>
  <c r="Q51" i="11" s="1" a="1"/>
  <c r="Q51" i="11" s="1"/>
  <c r="M51" i="11"/>
  <c r="N51" i="11" s="1" a="1"/>
  <c r="N51" i="11" s="1"/>
  <c r="O50" i="11"/>
  <c r="P50" i="11" s="1"/>
  <c r="Q50" i="11" s="1" a="1"/>
  <c r="Q50" i="11" s="1"/>
  <c r="M50" i="11"/>
  <c r="N50" i="11" s="1" a="1"/>
  <c r="N50" i="11" s="1"/>
  <c r="O49" i="11"/>
  <c r="P49" i="11" s="1"/>
  <c r="Q49" i="11" s="1" a="1"/>
  <c r="Q49" i="11" s="1"/>
  <c r="M49" i="11"/>
  <c r="N49" i="11" s="1" a="1"/>
  <c r="N49" i="11" s="1"/>
  <c r="O48" i="11"/>
  <c r="P48" i="11" s="1"/>
  <c r="Q48" i="11" s="1" a="1"/>
  <c r="Q48" i="11" s="1"/>
  <c r="M48" i="11"/>
  <c r="N48" i="11" s="1" a="1"/>
  <c r="N48" i="11" s="1"/>
  <c r="O47" i="11"/>
  <c r="P47" i="11" s="1"/>
  <c r="Q47" i="11" s="1" a="1"/>
  <c r="Q47" i="11" s="1"/>
  <c r="M47" i="11"/>
  <c r="N47" i="11" s="1" a="1"/>
  <c r="N47" i="11" s="1"/>
  <c r="O46" i="11"/>
  <c r="P46" i="11" s="1"/>
  <c r="Q46" i="11" s="1" a="1"/>
  <c r="Q46" i="11" s="1"/>
  <c r="M46" i="11"/>
  <c r="N46" i="11" s="1" a="1"/>
  <c r="N46" i="11" s="1"/>
  <c r="O45" i="11"/>
  <c r="P45" i="11" s="1"/>
  <c r="Q45" i="11" s="1" a="1"/>
  <c r="Q45" i="11" s="1"/>
  <c r="M45" i="11"/>
  <c r="N45" i="11" s="1" a="1"/>
  <c r="N45" i="11" s="1"/>
  <c r="P44" i="11"/>
  <c r="Q44" i="11" s="1" a="1"/>
  <c r="Q44" i="11" s="1"/>
  <c r="O44" i="11"/>
  <c r="O43" i="11"/>
  <c r="P43" i="11" s="1"/>
  <c r="Q43" i="11" s="1" a="1"/>
  <c r="Q43" i="11" s="1"/>
  <c r="M43" i="11"/>
  <c r="N43" i="11" s="1" a="1"/>
  <c r="N43" i="11" s="1"/>
  <c r="O42" i="11"/>
  <c r="P42" i="11" s="1"/>
  <c r="Q42" i="11" s="1" a="1"/>
  <c r="Q42" i="11" s="1"/>
  <c r="M42" i="11"/>
  <c r="N42" i="11" s="1" a="1"/>
  <c r="N42" i="11" s="1"/>
  <c r="P41" i="11"/>
  <c r="Q41" i="11" s="1" a="1"/>
  <c r="Q41" i="11" s="1"/>
  <c r="O41" i="11"/>
  <c r="M41" i="11"/>
  <c r="N41" i="11" s="1" a="1"/>
  <c r="N41" i="11" s="1"/>
  <c r="O40" i="11"/>
  <c r="P40" i="11" s="1"/>
  <c r="Q40" i="11" s="1" a="1"/>
  <c r="Q40" i="11" s="1"/>
  <c r="M40" i="11"/>
  <c r="N40" i="11" s="1" a="1"/>
  <c r="N40" i="11" s="1"/>
  <c r="O39" i="11"/>
  <c r="P39" i="11" s="1"/>
  <c r="Q39" i="11" s="1" a="1"/>
  <c r="Q39" i="11" s="1"/>
  <c r="M39" i="11"/>
  <c r="N39" i="11" s="1" a="1"/>
  <c r="N39" i="11" s="1"/>
  <c r="O38" i="11"/>
  <c r="P38" i="11" s="1"/>
  <c r="Q38" i="11" s="1" a="1"/>
  <c r="Q38" i="11" s="1"/>
  <c r="M38" i="11"/>
  <c r="N38" i="11" s="1" a="1"/>
  <c r="N38" i="11" s="1"/>
  <c r="O37" i="11"/>
  <c r="P37" i="11" s="1"/>
  <c r="Q37" i="11" s="1" a="1"/>
  <c r="Q37" i="11" s="1"/>
  <c r="M37" i="11"/>
  <c r="N37" i="11" s="1" a="1"/>
  <c r="N37" i="11" s="1"/>
  <c r="O36" i="11"/>
  <c r="P36" i="11" s="1"/>
  <c r="Q36" i="11" s="1" a="1"/>
  <c r="Q36" i="11" s="1"/>
  <c r="P35" i="11"/>
  <c r="Q35" i="11" s="1" a="1"/>
  <c r="Q35" i="11" s="1"/>
  <c r="O35" i="11"/>
  <c r="M35" i="11"/>
  <c r="N35" i="11" s="1" a="1"/>
  <c r="N35" i="11" s="1"/>
  <c r="O34" i="11"/>
  <c r="P34" i="11" s="1"/>
  <c r="Q34" i="11" s="1" a="1"/>
  <c r="Q34" i="11" s="1"/>
  <c r="M34" i="11"/>
  <c r="N34" i="11" s="1" a="1"/>
  <c r="N34" i="11" s="1"/>
  <c r="O33" i="11"/>
  <c r="P33" i="11" s="1"/>
  <c r="Q33" i="11" s="1" a="1"/>
  <c r="Q33" i="11" s="1"/>
  <c r="M33" i="11"/>
  <c r="N33" i="11" s="1" a="1"/>
  <c r="N33" i="11" s="1"/>
  <c r="O32" i="11"/>
  <c r="P32" i="11" s="1"/>
  <c r="Q32" i="11" s="1" a="1"/>
  <c r="Q32" i="11" s="1"/>
  <c r="M32" i="11"/>
  <c r="N32" i="11" s="1" a="1"/>
  <c r="N32" i="11" s="1"/>
  <c r="O31" i="11"/>
  <c r="P31" i="11" s="1"/>
  <c r="Q31" i="11" s="1" a="1"/>
  <c r="Q31" i="11" s="1"/>
  <c r="M31" i="11"/>
  <c r="N31" i="11" s="1" a="1"/>
  <c r="N31" i="11" s="1"/>
  <c r="O30" i="11"/>
  <c r="P30" i="11" s="1"/>
  <c r="Q30" i="11" s="1" a="1"/>
  <c r="Q30" i="11" s="1"/>
  <c r="M30" i="11"/>
  <c r="N30" i="11" s="1" a="1"/>
  <c r="N30" i="11" s="1"/>
  <c r="P29" i="11"/>
  <c r="Q29" i="11" s="1" a="1"/>
  <c r="Q29" i="11" s="1"/>
  <c r="O29" i="11"/>
  <c r="M29" i="11"/>
  <c r="N29" i="11" s="1" a="1"/>
  <c r="N29" i="11" s="1"/>
  <c r="O28" i="11"/>
  <c r="P28" i="11" s="1"/>
  <c r="Q28" i="11" s="1" a="1"/>
  <c r="Q28" i="11" s="1"/>
  <c r="O27" i="11"/>
  <c r="P27" i="11" s="1"/>
  <c r="Q27" i="11" s="1" a="1"/>
  <c r="Q27" i="11" s="1"/>
  <c r="M27" i="11"/>
  <c r="N27" i="11" s="1" a="1"/>
  <c r="N27" i="11" s="1"/>
  <c r="P26" i="11"/>
  <c r="Q26" i="11" s="1" a="1"/>
  <c r="Q26" i="11" s="1"/>
  <c r="O26" i="11"/>
  <c r="M26" i="11"/>
  <c r="N26" i="11" s="1" a="1"/>
  <c r="N26" i="11" s="1"/>
  <c r="O25" i="11"/>
  <c r="P25" i="11" s="1"/>
  <c r="Q25" i="11" s="1" a="1"/>
  <c r="Q25" i="11" s="1"/>
  <c r="M25" i="11"/>
  <c r="N25" i="11" s="1" a="1"/>
  <c r="N25" i="11" s="1"/>
  <c r="O24" i="11"/>
  <c r="P24" i="11" s="1"/>
  <c r="Q24" i="11" s="1" a="1"/>
  <c r="Q24" i="11" s="1"/>
  <c r="M24" i="11"/>
  <c r="N24" i="11" s="1" a="1"/>
  <c r="N24" i="11" s="1"/>
  <c r="O23" i="11"/>
  <c r="P23" i="11" s="1"/>
  <c r="Q23" i="11" s="1" a="1"/>
  <c r="Q23" i="11" s="1"/>
  <c r="M23" i="11"/>
  <c r="N23" i="11" s="1" a="1"/>
  <c r="N23" i="11" s="1"/>
  <c r="O22" i="11"/>
  <c r="P22" i="11" s="1"/>
  <c r="Q22" i="11" s="1" a="1"/>
  <c r="Q22" i="11" s="1"/>
  <c r="M22" i="11"/>
  <c r="N22" i="11" s="1" a="1"/>
  <c r="N22" i="11" s="1"/>
  <c r="O21" i="11"/>
  <c r="P21" i="11" s="1"/>
  <c r="Q21" i="11" s="1" a="1"/>
  <c r="Q21" i="11" s="1"/>
  <c r="M21" i="11"/>
  <c r="N21" i="11" s="1" a="1"/>
  <c r="N21" i="11" s="1"/>
  <c r="O20" i="11"/>
  <c r="P20" i="11" s="1"/>
  <c r="Q20" i="11" s="1" a="1"/>
  <c r="Q20" i="11" s="1"/>
  <c r="O19" i="11"/>
  <c r="P19" i="11" s="1"/>
  <c r="Q19" i="11" s="1" a="1"/>
  <c r="Q19" i="11" s="1"/>
  <c r="M19" i="11"/>
  <c r="N19" i="11" s="1" a="1"/>
  <c r="N19" i="11" s="1"/>
  <c r="O18" i="11"/>
  <c r="P18" i="11" s="1"/>
  <c r="Q18" i="11" s="1" a="1"/>
  <c r="Q18" i="11" s="1"/>
  <c r="M18" i="11"/>
  <c r="N18" i="11" s="1" a="1"/>
  <c r="N18" i="11" s="1"/>
  <c r="O17" i="11"/>
  <c r="P17" i="11" s="1"/>
  <c r="Q17" i="11" s="1" a="1"/>
  <c r="Q17" i="11" s="1"/>
  <c r="M17" i="11"/>
  <c r="N17" i="11" s="1" a="1"/>
  <c r="N17" i="11" s="1"/>
  <c r="O16" i="11"/>
  <c r="P16" i="11" s="1"/>
  <c r="Q16" i="11" s="1" a="1"/>
  <c r="Q16" i="11" s="1"/>
  <c r="M16" i="11"/>
  <c r="N16" i="11" s="1" a="1"/>
  <c r="N16" i="11" s="1"/>
  <c r="O15" i="11"/>
  <c r="P15" i="11" s="1"/>
  <c r="Q15" i="11" s="1" a="1"/>
  <c r="Q15" i="11" s="1"/>
  <c r="M15" i="11"/>
  <c r="N15" i="11" s="1" a="1"/>
  <c r="N15" i="11" s="1"/>
  <c r="O14" i="11"/>
  <c r="P14" i="11" s="1"/>
  <c r="Q14" i="11" s="1" a="1"/>
  <c r="Q14" i="11" s="1"/>
  <c r="M14" i="11"/>
  <c r="N14" i="11" s="1" a="1"/>
  <c r="N14" i="11" s="1"/>
  <c r="P13" i="11"/>
  <c r="Q13" i="11" s="1" a="1"/>
  <c r="Q13" i="11" s="1"/>
  <c r="O13" i="11"/>
  <c r="M13" i="11"/>
  <c r="N13" i="11" s="1" a="1"/>
  <c r="N13" i="11" s="1"/>
  <c r="O12" i="11"/>
  <c r="P12" i="11" s="1"/>
  <c r="Q12" i="11" s="1" a="1"/>
  <c r="Q12" i="11" s="1"/>
  <c r="O11" i="11"/>
  <c r="P11" i="11" s="1"/>
  <c r="Q11" i="11" s="1" a="1"/>
  <c r="Q11" i="11" s="1"/>
  <c r="M11" i="11"/>
  <c r="N11" i="11" s="1" a="1"/>
  <c r="N11" i="11" s="1"/>
  <c r="P10" i="11"/>
  <c r="Q10" i="11" s="1" a="1"/>
  <c r="Q10" i="11" s="1"/>
  <c r="O10" i="11"/>
  <c r="M10" i="11"/>
  <c r="N10" i="11" s="1" a="1"/>
  <c r="N10" i="11" s="1"/>
  <c r="O9" i="11"/>
  <c r="P9" i="11" s="1"/>
  <c r="Q9" i="11" s="1" a="1"/>
  <c r="Q9" i="11" s="1"/>
  <c r="M9" i="11"/>
  <c r="N9" i="11" s="1" a="1"/>
  <c r="N9" i="11" s="1"/>
  <c r="O8" i="11"/>
  <c r="P8" i="11" s="1"/>
  <c r="Q8" i="11" s="1" a="1"/>
  <c r="Q8" i="11" s="1"/>
  <c r="M8" i="11"/>
  <c r="N8" i="11" s="1" a="1"/>
  <c r="N8" i="11" s="1"/>
  <c r="O7" i="11"/>
  <c r="P7" i="11" s="1"/>
  <c r="Q7" i="11" s="1" a="1"/>
  <c r="Q7" i="11" s="1"/>
  <c r="M7" i="11"/>
  <c r="N7" i="11" s="1" a="1"/>
  <c r="N7" i="11" s="1"/>
  <c r="O6" i="11"/>
  <c r="P6" i="11" s="1"/>
  <c r="Q6" i="11" s="1" a="1"/>
  <c r="Q6" i="11" s="1"/>
  <c r="M6" i="11"/>
  <c r="N6" i="11" s="1" a="1"/>
  <c r="N6" i="11" s="1"/>
  <c r="O5" i="11"/>
  <c r="P5" i="11" s="1"/>
  <c r="Q5" i="11" s="1" a="1"/>
  <c r="Q5" i="11" s="1"/>
  <c r="M5" i="11"/>
  <c r="N5" i="11" s="1" a="1"/>
  <c r="N5" i="11" s="1"/>
  <c r="O4" i="11"/>
  <c r="P4" i="11" s="1"/>
  <c r="Q4" i="11" s="1" a="1"/>
  <c r="Q4" i="11" s="1"/>
  <c r="M4" i="11"/>
  <c r="N4" i="11" s="1" a="1"/>
  <c r="N4" i="11" s="1"/>
  <c r="O3" i="11"/>
  <c r="P3" i="11" s="1"/>
  <c r="Q3" i="11" s="1" a="1"/>
  <c r="Q3" i="11" s="1"/>
  <c r="M3" i="11"/>
  <c r="N3" i="11" s="1" a="1"/>
  <c r="N3" i="11" s="1"/>
  <c r="O72" i="10"/>
  <c r="P72" i="10" s="1"/>
  <c r="Q72" i="10" s="1" a="1"/>
  <c r="Q72" i="10" s="1"/>
  <c r="M72" i="10"/>
  <c r="N72" i="10" s="1" a="1"/>
  <c r="N72" i="10" s="1"/>
  <c r="O71" i="10"/>
  <c r="P71" i="10" s="1"/>
  <c r="Q71" i="10" s="1" a="1"/>
  <c r="Q71" i="10" s="1"/>
  <c r="M71" i="10"/>
  <c r="N71" i="10" s="1" a="1"/>
  <c r="N71" i="10" s="1"/>
  <c r="O70" i="10"/>
  <c r="P70" i="10" s="1"/>
  <c r="Q70" i="10" s="1" a="1"/>
  <c r="Q70" i="10" s="1"/>
  <c r="M70" i="10"/>
  <c r="N70" i="10" s="1" a="1"/>
  <c r="N70" i="10" s="1"/>
  <c r="O69" i="10"/>
  <c r="P69" i="10" s="1"/>
  <c r="Q69" i="10" s="1" a="1"/>
  <c r="Q69" i="10" s="1"/>
  <c r="M69" i="10"/>
  <c r="N69" i="10" s="1" a="1"/>
  <c r="N69" i="10" s="1"/>
  <c r="O68" i="10"/>
  <c r="P68" i="10" s="1"/>
  <c r="Q68" i="10" s="1" a="1"/>
  <c r="Q68" i="10" s="1"/>
  <c r="O67" i="10"/>
  <c r="P67" i="10" s="1"/>
  <c r="Q67" i="10" s="1" a="1"/>
  <c r="Q67" i="10" s="1"/>
  <c r="M67" i="10"/>
  <c r="N67" i="10" s="1" a="1"/>
  <c r="N67" i="10" s="1"/>
  <c r="O66" i="10"/>
  <c r="P66" i="10" s="1"/>
  <c r="Q66" i="10" s="1" a="1"/>
  <c r="Q66" i="10" s="1"/>
  <c r="O65" i="10"/>
  <c r="P65" i="10" s="1"/>
  <c r="Q65" i="10" s="1" a="1"/>
  <c r="Q65" i="10" s="1"/>
  <c r="M65" i="10"/>
  <c r="N65" i="10" s="1" a="1"/>
  <c r="N65" i="10" s="1"/>
  <c r="O64" i="10"/>
  <c r="P64" i="10" s="1"/>
  <c r="Q64" i="10" s="1" a="1"/>
  <c r="Q64" i="10" s="1"/>
  <c r="M64" i="10"/>
  <c r="N64" i="10" s="1" a="1"/>
  <c r="N64" i="10" s="1"/>
  <c r="O63" i="10"/>
  <c r="P63" i="10" s="1"/>
  <c r="Q63" i="10" s="1" a="1"/>
  <c r="Q63" i="10" s="1"/>
  <c r="M63" i="10"/>
  <c r="N63" i="10" s="1" a="1"/>
  <c r="N63" i="10" s="1"/>
  <c r="O62" i="10"/>
  <c r="P62" i="10" s="1"/>
  <c r="Q62" i="10" s="1" a="1"/>
  <c r="Q62" i="10" s="1"/>
  <c r="M62" i="10"/>
  <c r="N62" i="10" s="1" a="1"/>
  <c r="N62" i="10" s="1"/>
  <c r="O61" i="10"/>
  <c r="P61" i="10" s="1"/>
  <c r="Q61" i="10" s="1" a="1"/>
  <c r="Q61" i="10" s="1"/>
  <c r="M61" i="10"/>
  <c r="N61" i="10" s="1" a="1"/>
  <c r="N61" i="10" s="1"/>
  <c r="O60" i="10"/>
  <c r="P60" i="10" s="1"/>
  <c r="Q60" i="10" s="1" a="1"/>
  <c r="Q60" i="10" s="1"/>
  <c r="O59" i="10"/>
  <c r="P59" i="10" s="1"/>
  <c r="Q59" i="10" s="1" a="1"/>
  <c r="Q59" i="10" s="1"/>
  <c r="M59" i="10"/>
  <c r="N59" i="10" s="1" a="1"/>
  <c r="N59" i="10" s="1"/>
  <c r="P58" i="10"/>
  <c r="Q58" i="10" s="1" a="1"/>
  <c r="Q58" i="10" s="1"/>
  <c r="O58" i="10"/>
  <c r="O57" i="10"/>
  <c r="P57" i="10" s="1"/>
  <c r="Q57" i="10" s="1" a="1"/>
  <c r="Q57" i="10" s="1"/>
  <c r="M57" i="10"/>
  <c r="N57" i="10" s="1" a="1"/>
  <c r="N57" i="10" s="1"/>
  <c r="O56" i="10"/>
  <c r="P56" i="10" s="1"/>
  <c r="Q56" i="10" s="1" a="1"/>
  <c r="Q56" i="10" s="1"/>
  <c r="M56" i="10"/>
  <c r="N56" i="10" s="1" a="1"/>
  <c r="N56" i="10" s="1"/>
  <c r="O55" i="10"/>
  <c r="P55" i="10" s="1"/>
  <c r="Q55" i="10" s="1" a="1"/>
  <c r="Q55" i="10" s="1"/>
  <c r="M55" i="10"/>
  <c r="N55" i="10" s="1" a="1"/>
  <c r="N55" i="10" s="1"/>
  <c r="O54" i="10"/>
  <c r="P54" i="10" s="1"/>
  <c r="Q54" i="10" s="1" a="1"/>
  <c r="Q54" i="10" s="1"/>
  <c r="M54" i="10"/>
  <c r="N54" i="10" s="1" a="1"/>
  <c r="N54" i="10" s="1"/>
  <c r="O53" i="10"/>
  <c r="P53" i="10" s="1"/>
  <c r="Q53" i="10" s="1" a="1"/>
  <c r="Q53" i="10" s="1"/>
  <c r="M53" i="10"/>
  <c r="N53" i="10" s="1" a="1"/>
  <c r="N53" i="10" s="1"/>
  <c r="P52" i="10"/>
  <c r="Q52" i="10" s="1" a="1"/>
  <c r="Q52" i="10" s="1"/>
  <c r="O52" i="10"/>
  <c r="O51" i="10"/>
  <c r="P51" i="10" s="1"/>
  <c r="Q51" i="10" s="1" a="1"/>
  <c r="Q51" i="10" s="1"/>
  <c r="M51" i="10"/>
  <c r="N51" i="10" s="1" a="1"/>
  <c r="N51" i="10" s="1"/>
  <c r="O50" i="10"/>
  <c r="P50" i="10" s="1"/>
  <c r="Q50" i="10" s="1" a="1"/>
  <c r="Q50" i="10" s="1"/>
  <c r="O49" i="10"/>
  <c r="P49" i="10" s="1"/>
  <c r="Q49" i="10" s="1" a="1"/>
  <c r="Q49" i="10" s="1"/>
  <c r="M49" i="10"/>
  <c r="N49" i="10" s="1" a="1"/>
  <c r="N49" i="10" s="1"/>
  <c r="O48" i="10"/>
  <c r="P48" i="10" s="1"/>
  <c r="Q48" i="10" s="1" a="1"/>
  <c r="Q48" i="10" s="1"/>
  <c r="M48" i="10"/>
  <c r="N48" i="10" s="1" a="1"/>
  <c r="N48" i="10" s="1"/>
  <c r="O47" i="10"/>
  <c r="P47" i="10" s="1"/>
  <c r="Q47" i="10" s="1" a="1"/>
  <c r="Q47" i="10" s="1"/>
  <c r="M47" i="10"/>
  <c r="N47" i="10" s="1" a="1"/>
  <c r="N47" i="10" s="1"/>
  <c r="O46" i="10"/>
  <c r="P46" i="10" s="1"/>
  <c r="Q46" i="10" s="1" a="1"/>
  <c r="Q46" i="10" s="1"/>
  <c r="M46" i="10"/>
  <c r="N46" i="10" s="1" a="1"/>
  <c r="N46" i="10" s="1"/>
  <c r="O45" i="10"/>
  <c r="P45" i="10" s="1"/>
  <c r="Q45" i="10" s="1" a="1"/>
  <c r="Q45" i="10" s="1"/>
  <c r="M45" i="10"/>
  <c r="N45" i="10" s="1" a="1"/>
  <c r="N45" i="10" s="1"/>
  <c r="O44" i="10"/>
  <c r="P44" i="10" s="1"/>
  <c r="Q44" i="10" s="1" a="1"/>
  <c r="Q44" i="10" s="1"/>
  <c r="O43" i="10"/>
  <c r="P43" i="10" s="1"/>
  <c r="Q43" i="10" s="1" a="1"/>
  <c r="Q43" i="10" s="1"/>
  <c r="M43" i="10"/>
  <c r="N43" i="10" s="1" a="1"/>
  <c r="N43" i="10" s="1"/>
  <c r="O42" i="10"/>
  <c r="P42" i="10" s="1"/>
  <c r="Q42" i="10" s="1" a="1"/>
  <c r="Q42" i="10" s="1"/>
  <c r="O41" i="10"/>
  <c r="P41" i="10" s="1"/>
  <c r="Q41" i="10" s="1" a="1"/>
  <c r="Q41" i="10" s="1"/>
  <c r="M41" i="10"/>
  <c r="N41" i="10" s="1" a="1"/>
  <c r="N41" i="10" s="1"/>
  <c r="O40" i="10"/>
  <c r="P40" i="10" s="1"/>
  <c r="Q40" i="10" s="1" a="1"/>
  <c r="Q40" i="10" s="1"/>
  <c r="M40" i="10"/>
  <c r="N40" i="10" s="1" a="1"/>
  <c r="N40" i="10" s="1"/>
  <c r="O39" i="10"/>
  <c r="P39" i="10" s="1"/>
  <c r="Q39" i="10" s="1" a="1"/>
  <c r="Q39" i="10" s="1"/>
  <c r="M39" i="10"/>
  <c r="N39" i="10" s="1" a="1"/>
  <c r="N39" i="10" s="1"/>
  <c r="O38" i="10"/>
  <c r="P38" i="10" s="1"/>
  <c r="Q38" i="10" s="1" a="1"/>
  <c r="Q38" i="10" s="1"/>
  <c r="M38" i="10"/>
  <c r="N38" i="10" s="1" a="1"/>
  <c r="N38" i="10" s="1"/>
  <c r="O37" i="10"/>
  <c r="P37" i="10" s="1"/>
  <c r="Q37" i="10" s="1" a="1"/>
  <c r="Q37" i="10" s="1"/>
  <c r="M37" i="10"/>
  <c r="N37" i="10" s="1" a="1"/>
  <c r="N37" i="10" s="1"/>
  <c r="O36" i="10"/>
  <c r="P36" i="10" s="1"/>
  <c r="Q36" i="10" s="1" a="1"/>
  <c r="Q36" i="10" s="1"/>
  <c r="O35" i="10"/>
  <c r="P35" i="10" s="1"/>
  <c r="Q35" i="10" s="1" a="1"/>
  <c r="Q35" i="10" s="1"/>
  <c r="M35" i="10"/>
  <c r="N35" i="10" s="1" a="1"/>
  <c r="N35" i="10" s="1"/>
  <c r="O34" i="10"/>
  <c r="P34" i="10" s="1"/>
  <c r="Q34" i="10" s="1" a="1"/>
  <c r="Q34" i="10" s="1"/>
  <c r="O33" i="10"/>
  <c r="P33" i="10" s="1"/>
  <c r="Q33" i="10" s="1" a="1"/>
  <c r="Q33" i="10" s="1"/>
  <c r="M33" i="10"/>
  <c r="N33" i="10" s="1" a="1"/>
  <c r="N33" i="10" s="1"/>
  <c r="O32" i="10"/>
  <c r="P32" i="10" s="1"/>
  <c r="Q32" i="10" s="1" a="1"/>
  <c r="Q32" i="10" s="1"/>
  <c r="M32" i="10"/>
  <c r="N32" i="10" s="1" a="1"/>
  <c r="N32" i="10" s="1"/>
  <c r="O31" i="10"/>
  <c r="P31" i="10" s="1"/>
  <c r="Q31" i="10" s="1" a="1"/>
  <c r="Q31" i="10" s="1"/>
  <c r="M31" i="10"/>
  <c r="N31" i="10" s="1" a="1"/>
  <c r="N31" i="10" s="1"/>
  <c r="O30" i="10"/>
  <c r="P30" i="10" s="1"/>
  <c r="Q30" i="10" s="1" a="1"/>
  <c r="Q30" i="10" s="1"/>
  <c r="M30" i="10"/>
  <c r="N30" i="10" s="1" a="1"/>
  <c r="N30" i="10" s="1"/>
  <c r="O29" i="10"/>
  <c r="P29" i="10" s="1"/>
  <c r="Q29" i="10" s="1" a="1"/>
  <c r="Q29" i="10" s="1"/>
  <c r="M29" i="10"/>
  <c r="N29" i="10" s="1" a="1"/>
  <c r="N29" i="10" s="1"/>
  <c r="O28" i="10"/>
  <c r="P28" i="10" s="1"/>
  <c r="Q28" i="10" s="1" a="1"/>
  <c r="Q28" i="10" s="1"/>
  <c r="O27" i="10"/>
  <c r="P27" i="10" s="1"/>
  <c r="Q27" i="10" s="1" a="1"/>
  <c r="Q27" i="10" s="1"/>
  <c r="M27" i="10"/>
  <c r="N27" i="10" s="1" a="1"/>
  <c r="N27" i="10" s="1"/>
  <c r="P26" i="10"/>
  <c r="Q26" i="10" s="1" a="1"/>
  <c r="Q26" i="10" s="1"/>
  <c r="O26" i="10"/>
  <c r="O25" i="10"/>
  <c r="P25" i="10" s="1"/>
  <c r="Q25" i="10" s="1" a="1"/>
  <c r="Q25" i="10" s="1"/>
  <c r="M25" i="10"/>
  <c r="N25" i="10" s="1" a="1"/>
  <c r="N25" i="10" s="1"/>
  <c r="O24" i="10"/>
  <c r="P24" i="10" s="1"/>
  <c r="Q24" i="10" s="1" a="1"/>
  <c r="Q24" i="10" s="1"/>
  <c r="M24" i="10"/>
  <c r="N24" i="10" s="1" a="1"/>
  <c r="N24" i="10" s="1"/>
  <c r="O23" i="10"/>
  <c r="P23" i="10" s="1"/>
  <c r="Q23" i="10" s="1" a="1"/>
  <c r="Q23" i="10" s="1"/>
  <c r="M23" i="10"/>
  <c r="N23" i="10" s="1" a="1"/>
  <c r="N23" i="10" s="1"/>
  <c r="P22" i="10"/>
  <c r="Q22" i="10" s="1" a="1"/>
  <c r="Q22" i="10" s="1"/>
  <c r="O22" i="10"/>
  <c r="M22" i="10"/>
  <c r="N22" i="10" s="1" a="1"/>
  <c r="N22" i="10" s="1"/>
  <c r="O21" i="10"/>
  <c r="P21" i="10" s="1"/>
  <c r="Q21" i="10" s="1" a="1"/>
  <c r="Q21" i="10" s="1"/>
  <c r="M21" i="10"/>
  <c r="N21" i="10" s="1" a="1"/>
  <c r="N21" i="10" s="1"/>
  <c r="O20" i="10"/>
  <c r="P20" i="10" s="1"/>
  <c r="Q20" i="10" s="1" a="1"/>
  <c r="Q20" i="10" s="1"/>
  <c r="O19" i="10"/>
  <c r="P19" i="10" s="1"/>
  <c r="Q19" i="10" s="1" a="1"/>
  <c r="Q19" i="10" s="1"/>
  <c r="M19" i="10"/>
  <c r="N19" i="10" s="1" a="1"/>
  <c r="N19" i="10" s="1"/>
  <c r="P18" i="10"/>
  <c r="Q18" i="10" s="1" a="1"/>
  <c r="Q18" i="10" s="1"/>
  <c r="O18" i="10"/>
  <c r="O17" i="10"/>
  <c r="P17" i="10" s="1"/>
  <c r="Q17" i="10" s="1" a="1"/>
  <c r="Q17" i="10" s="1"/>
  <c r="M17" i="10"/>
  <c r="N17" i="10" s="1" a="1"/>
  <c r="N17" i="10" s="1"/>
  <c r="O16" i="10"/>
  <c r="P16" i="10" s="1"/>
  <c r="Q16" i="10" s="1" a="1"/>
  <c r="Q16" i="10" s="1"/>
  <c r="M16" i="10"/>
  <c r="N16" i="10" s="1" a="1"/>
  <c r="N16" i="10" s="1"/>
  <c r="O15" i="10"/>
  <c r="P15" i="10" s="1"/>
  <c r="Q15" i="10" s="1" a="1"/>
  <c r="Q15" i="10" s="1"/>
  <c r="M15" i="10"/>
  <c r="N15" i="10" s="1" a="1"/>
  <c r="N15" i="10" s="1"/>
  <c r="P14" i="10"/>
  <c r="Q14" i="10" s="1" a="1"/>
  <c r="Q14" i="10" s="1"/>
  <c r="O14" i="10"/>
  <c r="M14" i="10"/>
  <c r="N14" i="10" s="1" a="1"/>
  <c r="N14" i="10" s="1"/>
  <c r="P13" i="10"/>
  <c r="Q13" i="10" s="1" a="1"/>
  <c r="Q13" i="10" s="1"/>
  <c r="O13" i="10"/>
  <c r="M13" i="10"/>
  <c r="N13" i="10" s="1" a="1"/>
  <c r="N13" i="10" s="1"/>
  <c r="O12" i="10"/>
  <c r="P12" i="10" s="1"/>
  <c r="Q12" i="10" s="1" a="1"/>
  <c r="Q12" i="10" s="1"/>
  <c r="P11" i="10"/>
  <c r="Q11" i="10" s="1" a="1"/>
  <c r="Q11" i="10" s="1"/>
  <c r="O11" i="10"/>
  <c r="M11" i="10"/>
  <c r="N11" i="10" s="1" a="1"/>
  <c r="N11" i="10" s="1"/>
  <c r="P10" i="10"/>
  <c r="Q10" i="10" s="1" a="1"/>
  <c r="Q10" i="10" s="1"/>
  <c r="O10" i="10"/>
  <c r="M10" i="10"/>
  <c r="N10" i="10" s="1" a="1"/>
  <c r="N10" i="10" s="1"/>
  <c r="O9" i="10"/>
  <c r="P9" i="10" s="1"/>
  <c r="Q9" i="10" s="1" a="1"/>
  <c r="Q9" i="10" s="1"/>
  <c r="M9" i="10"/>
  <c r="N9" i="10" s="1" a="1"/>
  <c r="N9" i="10" s="1"/>
  <c r="O8" i="10"/>
  <c r="P8" i="10" s="1"/>
  <c r="Q8" i="10" s="1" a="1"/>
  <c r="Q8" i="10" s="1"/>
  <c r="M8" i="10"/>
  <c r="N8" i="10" s="1" a="1"/>
  <c r="N8" i="10" s="1"/>
  <c r="O7" i="10"/>
  <c r="P7" i="10" s="1"/>
  <c r="Q7" i="10" s="1" a="1"/>
  <c r="Q7" i="10" s="1"/>
  <c r="M7" i="10"/>
  <c r="N7" i="10" s="1" a="1"/>
  <c r="N7" i="10" s="1"/>
  <c r="O6" i="10"/>
  <c r="P6" i="10" s="1"/>
  <c r="Q6" i="10" s="1" a="1"/>
  <c r="Q6" i="10" s="1"/>
  <c r="M6" i="10"/>
  <c r="N6" i="10" s="1" a="1"/>
  <c r="N6" i="10" s="1"/>
  <c r="O5" i="10"/>
  <c r="P5" i="10" s="1"/>
  <c r="Q5" i="10" s="1" a="1"/>
  <c r="Q5" i="10" s="1"/>
  <c r="M5" i="10"/>
  <c r="N5" i="10" s="1" a="1"/>
  <c r="N5" i="10" s="1"/>
  <c r="O4" i="10"/>
  <c r="P4" i="10" s="1"/>
  <c r="Q4" i="10" s="1" a="1"/>
  <c r="Q4" i="10" s="1"/>
  <c r="M4" i="10"/>
  <c r="N4" i="10" s="1" a="1"/>
  <c r="N4" i="10" s="1"/>
  <c r="O3" i="10"/>
  <c r="P3" i="10" s="1"/>
  <c r="Q3" i="10" s="1" a="1"/>
  <c r="Q3" i="10" s="1"/>
  <c r="M3" i="10"/>
  <c r="N3" i="10" s="1" a="1"/>
  <c r="N3" i="10" s="1"/>
  <c r="O7" i="8"/>
  <c r="P7" i="8" s="1"/>
  <c r="Q7" i="8" s="1" a="1"/>
  <c r="Q7" i="8" s="1"/>
  <c r="M7" i="8"/>
  <c r="N7" i="8" s="1" a="1"/>
  <c r="N7" i="8" s="1"/>
  <c r="O6" i="8"/>
  <c r="P6" i="8" s="1"/>
  <c r="Q6" i="8" s="1" a="1"/>
  <c r="Q6" i="8" s="1"/>
  <c r="M6" i="8"/>
  <c r="N6" i="8" s="1" a="1"/>
  <c r="N6" i="8" s="1"/>
  <c r="O5" i="8"/>
  <c r="P5" i="8" s="1"/>
  <c r="Q5" i="8" s="1" a="1"/>
  <c r="Q5" i="8" s="1"/>
  <c r="M5" i="8"/>
  <c r="N5" i="8" s="1" a="1"/>
  <c r="N5" i="8" s="1"/>
  <c r="O4" i="8"/>
  <c r="P4" i="8" s="1"/>
  <c r="Q4" i="8" s="1" a="1"/>
  <c r="Q4" i="8" s="1"/>
  <c r="M4" i="8"/>
  <c r="N4" i="8" s="1" a="1"/>
  <c r="N4" i="8" s="1"/>
  <c r="O3" i="8"/>
  <c r="P3" i="8" s="1"/>
  <c r="Q3" i="8" s="1" a="1"/>
  <c r="Q3" i="8" s="1"/>
  <c r="M3" i="8"/>
  <c r="N3" i="8" s="1" a="1"/>
  <c r="N3" i="8" s="1"/>
  <c r="O22" i="7"/>
  <c r="P22" i="7" s="1"/>
  <c r="Q22" i="7" s="1" a="1"/>
  <c r="Q22" i="7" s="1"/>
  <c r="M22" i="7"/>
  <c r="N22" i="7" s="1" a="1"/>
  <c r="N22" i="7" s="1"/>
  <c r="O21" i="7"/>
  <c r="P21" i="7" s="1"/>
  <c r="Q21" i="7" s="1" a="1"/>
  <c r="Q21" i="7" s="1"/>
  <c r="M21" i="7"/>
  <c r="N21" i="7" s="1" a="1"/>
  <c r="N21" i="7" s="1"/>
  <c r="O20" i="7"/>
  <c r="P20" i="7" s="1"/>
  <c r="Q20" i="7" s="1" a="1"/>
  <c r="Q20" i="7" s="1"/>
  <c r="O19" i="7"/>
  <c r="P19" i="7" s="1"/>
  <c r="Q19" i="7" s="1" a="1"/>
  <c r="Q19" i="7" s="1"/>
  <c r="M19" i="7"/>
  <c r="N19" i="7" s="1" a="1"/>
  <c r="N19" i="7" s="1"/>
  <c r="O18" i="7"/>
  <c r="P18" i="7" s="1"/>
  <c r="Q18" i="7" s="1" a="1"/>
  <c r="Q18" i="7" s="1"/>
  <c r="O17" i="7"/>
  <c r="P17" i="7" s="1"/>
  <c r="Q17" i="7" s="1" a="1"/>
  <c r="Q17" i="7" s="1"/>
  <c r="M17" i="7"/>
  <c r="N17" i="7" s="1" a="1"/>
  <c r="N17" i="7" s="1"/>
  <c r="O16" i="7"/>
  <c r="P16" i="7" s="1"/>
  <c r="Q16" i="7" s="1" a="1"/>
  <c r="Q16" i="7" s="1"/>
  <c r="M16" i="7"/>
  <c r="N16" i="7" s="1" a="1"/>
  <c r="N16" i="7" s="1"/>
  <c r="O15" i="7"/>
  <c r="P15" i="7" s="1"/>
  <c r="Q15" i="7" s="1" a="1"/>
  <c r="Q15" i="7" s="1"/>
  <c r="M15" i="7"/>
  <c r="N15" i="7" s="1" a="1"/>
  <c r="N15" i="7" s="1"/>
  <c r="O14" i="7"/>
  <c r="P14" i="7" s="1"/>
  <c r="Q14" i="7" s="1" a="1"/>
  <c r="Q14" i="7" s="1"/>
  <c r="M14" i="7"/>
  <c r="N14" i="7" s="1" a="1"/>
  <c r="N14" i="7" s="1"/>
  <c r="O13" i="7"/>
  <c r="P13" i="7" s="1"/>
  <c r="Q13" i="7" s="1" a="1"/>
  <c r="Q13" i="7" s="1"/>
  <c r="M13" i="7"/>
  <c r="N13" i="7" s="1" a="1"/>
  <c r="N13" i="7" s="1"/>
  <c r="O12" i="7"/>
  <c r="P12" i="7" s="1"/>
  <c r="Q12" i="7" s="1" a="1"/>
  <c r="Q12" i="7" s="1"/>
  <c r="O11" i="7"/>
  <c r="P11" i="7" s="1"/>
  <c r="Q11" i="7" s="1" a="1"/>
  <c r="Q11" i="7" s="1"/>
  <c r="M11" i="7"/>
  <c r="N11" i="7" s="1" a="1"/>
  <c r="N11" i="7" s="1"/>
  <c r="O10" i="7"/>
  <c r="P10" i="7" s="1"/>
  <c r="Q10" i="7" s="1" a="1"/>
  <c r="Q10" i="7" s="1"/>
  <c r="O9" i="7"/>
  <c r="P9" i="7" s="1"/>
  <c r="Q9" i="7" s="1" a="1"/>
  <c r="Q9" i="7" s="1"/>
  <c r="M9" i="7"/>
  <c r="N9" i="7" s="1" a="1"/>
  <c r="N9" i="7" s="1"/>
  <c r="O8" i="7"/>
  <c r="P8" i="7" s="1"/>
  <c r="Q8" i="7" s="1" a="1"/>
  <c r="Q8" i="7" s="1"/>
  <c r="M8" i="7"/>
  <c r="N8" i="7" s="1" a="1"/>
  <c r="N8" i="7" s="1"/>
  <c r="O7" i="7"/>
  <c r="P7" i="7" s="1"/>
  <c r="Q7" i="7" s="1" a="1"/>
  <c r="Q7" i="7" s="1"/>
  <c r="M7" i="7"/>
  <c r="N7" i="7" s="1" a="1"/>
  <c r="N7" i="7" s="1"/>
  <c r="O6" i="7"/>
  <c r="P6" i="7" s="1"/>
  <c r="Q6" i="7" s="1" a="1"/>
  <c r="Q6" i="7" s="1"/>
  <c r="M6" i="7"/>
  <c r="N6" i="7" s="1" a="1"/>
  <c r="N6" i="7" s="1"/>
  <c r="O5" i="7"/>
  <c r="P5" i="7" s="1"/>
  <c r="Q5" i="7" s="1" a="1"/>
  <c r="Q5" i="7" s="1"/>
  <c r="M5" i="7"/>
  <c r="N5" i="7" s="1" a="1"/>
  <c r="N5" i="7" s="1"/>
  <c r="O4" i="7"/>
  <c r="P4" i="7" s="1"/>
  <c r="Q4" i="7" s="1" a="1"/>
  <c r="Q4" i="7" s="1"/>
  <c r="M4" i="7"/>
  <c r="N4" i="7" s="1" a="1"/>
  <c r="N4" i="7" s="1"/>
  <c r="O3" i="7"/>
  <c r="P3" i="7" s="1"/>
  <c r="Q3" i="7" s="1" a="1"/>
  <c r="Q3" i="7" s="1"/>
  <c r="M3" i="7"/>
  <c r="N3" i="7" s="1" a="1"/>
  <c r="N3" i="7" s="1"/>
  <c r="O25" i="6"/>
  <c r="P25" i="6" s="1"/>
  <c r="Q25" i="6" s="1" a="1"/>
  <c r="Q25" i="6" s="1"/>
  <c r="M25" i="6"/>
  <c r="N25" i="6" s="1" a="1"/>
  <c r="N25" i="6" s="1"/>
  <c r="O24" i="6"/>
  <c r="P24" i="6" s="1"/>
  <c r="Q24" i="6" s="1" a="1"/>
  <c r="Q24" i="6" s="1"/>
  <c r="M24" i="6"/>
  <c r="N24" i="6" s="1" a="1"/>
  <c r="N24" i="6" s="1"/>
  <c r="O23" i="6"/>
  <c r="P23" i="6" s="1"/>
  <c r="Q23" i="6" s="1" a="1"/>
  <c r="Q23" i="6" s="1"/>
  <c r="M23" i="6"/>
  <c r="N23" i="6" s="1" a="1"/>
  <c r="N23" i="6" s="1"/>
  <c r="O22" i="6"/>
  <c r="P22" i="6" s="1"/>
  <c r="Q22" i="6" s="1" a="1"/>
  <c r="Q22" i="6" s="1"/>
  <c r="M22" i="6"/>
  <c r="N22" i="6" s="1" a="1"/>
  <c r="N22" i="6" s="1"/>
  <c r="O21" i="6"/>
  <c r="P21" i="6" s="1"/>
  <c r="Q21" i="6" s="1" a="1"/>
  <c r="Q21" i="6" s="1"/>
  <c r="M21" i="6"/>
  <c r="N21" i="6" s="1" a="1"/>
  <c r="N21" i="6" s="1"/>
  <c r="O20" i="6"/>
  <c r="P20" i="6" s="1"/>
  <c r="Q20" i="6" s="1" a="1"/>
  <c r="Q20" i="6" s="1"/>
  <c r="M20" i="6"/>
  <c r="N20" i="6" s="1" a="1"/>
  <c r="N20" i="6" s="1"/>
  <c r="O19" i="6"/>
  <c r="P19" i="6" s="1"/>
  <c r="Q19" i="6" s="1" a="1"/>
  <c r="Q19" i="6" s="1"/>
  <c r="M19" i="6"/>
  <c r="N19" i="6" s="1" a="1"/>
  <c r="N19" i="6" s="1"/>
  <c r="O18" i="6"/>
  <c r="P18" i="6" s="1"/>
  <c r="Q18" i="6" s="1" a="1"/>
  <c r="Q18" i="6" s="1"/>
  <c r="O17" i="6"/>
  <c r="P17" i="6" s="1"/>
  <c r="Q17" i="6" s="1" a="1"/>
  <c r="Q17" i="6" s="1"/>
  <c r="M17" i="6"/>
  <c r="N17" i="6" s="1" a="1"/>
  <c r="N17" i="6" s="1"/>
  <c r="O16" i="6"/>
  <c r="P16" i="6" s="1"/>
  <c r="Q16" i="6" s="1" a="1"/>
  <c r="Q16" i="6" s="1"/>
  <c r="M16" i="6"/>
  <c r="N16" i="6" s="1" a="1"/>
  <c r="N16" i="6" s="1"/>
  <c r="O15" i="6"/>
  <c r="P15" i="6" s="1"/>
  <c r="Q15" i="6" s="1" a="1"/>
  <c r="Q15" i="6" s="1"/>
  <c r="M15" i="6"/>
  <c r="N15" i="6" s="1" a="1"/>
  <c r="N15" i="6" s="1"/>
  <c r="O14" i="6"/>
  <c r="P14" i="6" s="1"/>
  <c r="Q14" i="6" s="1" a="1"/>
  <c r="Q14" i="6" s="1"/>
  <c r="M14" i="6"/>
  <c r="N14" i="6" s="1" a="1"/>
  <c r="N14" i="6" s="1"/>
  <c r="O13" i="6"/>
  <c r="P13" i="6" s="1"/>
  <c r="Q13" i="6" s="1" a="1"/>
  <c r="Q13" i="6" s="1"/>
  <c r="M13" i="6"/>
  <c r="N13" i="6" s="1" a="1"/>
  <c r="N13" i="6" s="1"/>
  <c r="O12" i="6"/>
  <c r="P12" i="6" s="1"/>
  <c r="Q12" i="6" s="1" a="1"/>
  <c r="Q12" i="6" s="1"/>
  <c r="M12" i="6"/>
  <c r="N12" i="6" s="1" a="1"/>
  <c r="N12" i="6" s="1"/>
  <c r="O11" i="6"/>
  <c r="P11" i="6" s="1"/>
  <c r="Q11" i="6" s="1" a="1"/>
  <c r="Q11" i="6" s="1"/>
  <c r="M11" i="6"/>
  <c r="N11" i="6" s="1" a="1"/>
  <c r="N11" i="6" s="1"/>
  <c r="O10" i="6"/>
  <c r="P10" i="6" s="1"/>
  <c r="Q10" i="6" s="1" a="1"/>
  <c r="Q10" i="6" s="1"/>
  <c r="O9" i="6"/>
  <c r="P9" i="6" s="1"/>
  <c r="Q9" i="6" s="1" a="1"/>
  <c r="Q9" i="6" s="1"/>
  <c r="M9" i="6"/>
  <c r="N9" i="6" s="1" a="1"/>
  <c r="N9" i="6" s="1"/>
  <c r="O8" i="6"/>
  <c r="P8" i="6" s="1"/>
  <c r="Q8" i="6" s="1" a="1"/>
  <c r="Q8" i="6" s="1"/>
  <c r="M8" i="6"/>
  <c r="N8" i="6" s="1" a="1"/>
  <c r="N8" i="6" s="1"/>
  <c r="O7" i="6"/>
  <c r="P7" i="6" s="1"/>
  <c r="Q7" i="6" s="1" a="1"/>
  <c r="Q7" i="6" s="1"/>
  <c r="M7" i="6"/>
  <c r="N7" i="6" s="1" a="1"/>
  <c r="N7" i="6" s="1"/>
  <c r="O6" i="6"/>
  <c r="P6" i="6" s="1"/>
  <c r="Q6" i="6" s="1" a="1"/>
  <c r="Q6" i="6" s="1"/>
  <c r="M6" i="6"/>
  <c r="N6" i="6" s="1" a="1"/>
  <c r="N6" i="6" s="1"/>
  <c r="O5" i="6"/>
  <c r="P5" i="6" s="1"/>
  <c r="Q5" i="6" s="1" a="1"/>
  <c r="Q5" i="6" s="1"/>
  <c r="M5" i="6"/>
  <c r="N5" i="6" s="1" a="1"/>
  <c r="N5" i="6" s="1"/>
  <c r="O4" i="6"/>
  <c r="P4" i="6" s="1"/>
  <c r="Q4" i="6" s="1" a="1"/>
  <c r="Q4" i="6" s="1"/>
  <c r="M4" i="6"/>
  <c r="N4" i="6" s="1" a="1"/>
  <c r="N4" i="6" s="1"/>
  <c r="O3" i="6"/>
  <c r="P3" i="6" s="1"/>
  <c r="Q3" i="6" s="1" a="1"/>
  <c r="Q3" i="6" s="1"/>
  <c r="M3" i="6"/>
  <c r="N3" i="6" s="1" a="1"/>
  <c r="N3" i="6" s="1"/>
  <c r="O16" i="5"/>
  <c r="P16" i="5" s="1"/>
  <c r="Q16" i="5" s="1" a="1"/>
  <c r="Q16" i="5" s="1"/>
  <c r="M16" i="5"/>
  <c r="N16" i="5" s="1" a="1"/>
  <c r="N16" i="5" s="1"/>
  <c r="O15" i="5"/>
  <c r="P15" i="5" s="1"/>
  <c r="Q15" i="5" s="1" a="1"/>
  <c r="Q15" i="5" s="1"/>
  <c r="M15" i="5"/>
  <c r="N15" i="5" s="1" a="1"/>
  <c r="N15" i="5" s="1"/>
  <c r="O14" i="5"/>
  <c r="P14" i="5" s="1"/>
  <c r="Q14" i="5" s="1" a="1"/>
  <c r="Q14" i="5" s="1"/>
  <c r="M14" i="5"/>
  <c r="N14" i="5" s="1" a="1"/>
  <c r="N14" i="5" s="1"/>
  <c r="O13" i="5"/>
  <c r="P13" i="5" s="1"/>
  <c r="Q13" i="5" s="1" a="1"/>
  <c r="Q13" i="5" s="1"/>
  <c r="M13" i="5"/>
  <c r="N13" i="5" s="1" a="1"/>
  <c r="N13" i="5" s="1"/>
  <c r="O12" i="5"/>
  <c r="P12" i="5" s="1"/>
  <c r="Q12" i="5" s="1" a="1"/>
  <c r="Q12" i="5" s="1"/>
  <c r="M12" i="5"/>
  <c r="N12" i="5" s="1" a="1"/>
  <c r="N12" i="5" s="1"/>
  <c r="O11" i="5"/>
  <c r="P11" i="5" s="1"/>
  <c r="Q11" i="5" s="1" a="1"/>
  <c r="Q11" i="5" s="1"/>
  <c r="M11" i="5"/>
  <c r="N11" i="5" s="1" a="1"/>
  <c r="N11" i="5" s="1"/>
  <c r="O10" i="5"/>
  <c r="P10" i="5" s="1"/>
  <c r="Q10" i="5" s="1" a="1"/>
  <c r="Q10" i="5" s="1"/>
  <c r="O9" i="5"/>
  <c r="P9" i="5" s="1"/>
  <c r="Q9" i="5" s="1" a="1"/>
  <c r="Q9" i="5" s="1"/>
  <c r="M9" i="5"/>
  <c r="N9" i="5" s="1" a="1"/>
  <c r="N9" i="5" s="1"/>
  <c r="O8" i="5"/>
  <c r="P8" i="5" s="1"/>
  <c r="Q8" i="5" s="1" a="1"/>
  <c r="Q8" i="5" s="1"/>
  <c r="M8" i="5"/>
  <c r="N8" i="5" s="1" a="1"/>
  <c r="N8" i="5" s="1"/>
  <c r="O7" i="5"/>
  <c r="P7" i="5" s="1"/>
  <c r="Q7" i="5" s="1" a="1"/>
  <c r="Q7" i="5" s="1"/>
  <c r="M7" i="5"/>
  <c r="N7" i="5" s="1" a="1"/>
  <c r="N7" i="5" s="1"/>
  <c r="O6" i="5"/>
  <c r="P6" i="5" s="1"/>
  <c r="Q6" i="5" s="1" a="1"/>
  <c r="Q6" i="5" s="1"/>
  <c r="M6" i="5"/>
  <c r="N6" i="5" s="1" a="1"/>
  <c r="N6" i="5" s="1"/>
  <c r="O5" i="5"/>
  <c r="P5" i="5" s="1"/>
  <c r="Q5" i="5" s="1" a="1"/>
  <c r="Q5" i="5" s="1"/>
  <c r="M5" i="5"/>
  <c r="N5" i="5" s="1" a="1"/>
  <c r="N5" i="5" s="1"/>
  <c r="O4" i="5"/>
  <c r="P4" i="5" s="1"/>
  <c r="Q4" i="5" s="1" a="1"/>
  <c r="Q4" i="5" s="1"/>
  <c r="M4" i="5"/>
  <c r="N4" i="5" s="1" a="1"/>
  <c r="N4" i="5" s="1"/>
  <c r="O3" i="5"/>
  <c r="P3" i="5" s="1"/>
  <c r="Q3" i="5" s="1" a="1"/>
  <c r="Q3" i="5" s="1"/>
  <c r="M3" i="5"/>
  <c r="N3" i="5" s="1" a="1"/>
  <c r="N3" i="5" s="1"/>
  <c r="V34" i="21" l="1"/>
  <c r="W34" i="21" s="1"/>
  <c r="V28" i="24"/>
  <c r="W28" i="24" s="1"/>
  <c r="V38" i="24"/>
  <c r="W38" i="24" s="1"/>
  <c r="V54" i="24"/>
  <c r="W54" i="24" s="1"/>
  <c r="V70" i="24"/>
  <c r="W70" i="24" s="1"/>
  <c r="V42" i="24"/>
  <c r="W42" i="24" s="1"/>
  <c r="V58" i="24"/>
  <c r="W58" i="24" s="1"/>
  <c r="V74" i="24"/>
  <c r="W74" i="24" s="1"/>
  <c r="V9" i="23"/>
  <c r="W9" i="23" s="1"/>
  <c r="V10" i="21"/>
  <c r="W10" i="21" s="1"/>
  <c r="V18" i="21"/>
  <c r="W18" i="21" s="1"/>
  <c r="V26" i="21"/>
  <c r="W26" i="21" s="1"/>
  <c r="V38" i="21"/>
  <c r="W38" i="21" s="1"/>
  <c r="V8" i="21"/>
  <c r="W8" i="21" s="1"/>
  <c r="V16" i="21"/>
  <c r="W16" i="21" s="1"/>
  <c r="V24" i="21"/>
  <c r="W24" i="21" s="1"/>
  <c r="V32" i="21"/>
  <c r="W32" i="21" s="1"/>
  <c r="V3" i="20"/>
  <c r="W3" i="20" s="1"/>
  <c r="V19" i="16"/>
  <c r="W19" i="16" s="1"/>
  <c r="V35" i="16"/>
  <c r="W35" i="16" s="1"/>
  <c r="V7" i="13"/>
  <c r="W7" i="13" s="1"/>
  <c r="V3" i="12"/>
  <c r="W3" i="12" s="1"/>
  <c r="V6" i="11"/>
  <c r="W6" i="11" s="1"/>
  <c r="V3" i="10"/>
  <c r="W3" i="10" s="1"/>
  <c r="V4" i="8"/>
  <c r="W4" i="8" s="1"/>
  <c r="V14" i="6"/>
  <c r="W14" i="6" s="1"/>
  <c r="V33" i="24"/>
  <c r="W33" i="24" s="1"/>
  <c r="V5" i="24"/>
  <c r="W5" i="24" s="1"/>
  <c r="V9" i="24"/>
  <c r="W9" i="24" s="1"/>
  <c r="V13" i="24"/>
  <c r="W13" i="24" s="1"/>
  <c r="V17" i="24"/>
  <c r="W17" i="24" s="1"/>
  <c r="V21" i="24"/>
  <c r="W21" i="24" s="1"/>
  <c r="V31" i="24"/>
  <c r="W31" i="24" s="1"/>
  <c r="V40" i="24"/>
  <c r="W40" i="24" s="1"/>
  <c r="V56" i="24"/>
  <c r="W56" i="24" s="1"/>
  <c r="V72" i="24"/>
  <c r="W72" i="24" s="1"/>
  <c r="V4" i="24"/>
  <c r="W4" i="24" s="1"/>
  <c r="V8" i="24"/>
  <c r="W8" i="24" s="1"/>
  <c r="V12" i="24"/>
  <c r="W12" i="24" s="1"/>
  <c r="V16" i="24"/>
  <c r="W16" i="24" s="1"/>
  <c r="V20" i="24"/>
  <c r="W20" i="24" s="1"/>
  <c r="V36" i="24"/>
  <c r="W36" i="24" s="1"/>
  <c r="V52" i="24"/>
  <c r="W52" i="24" s="1"/>
  <c r="V68" i="24"/>
  <c r="W68" i="24" s="1"/>
  <c r="V34" i="24"/>
  <c r="W34" i="24" s="1"/>
  <c r="V50" i="24"/>
  <c r="W50" i="24" s="1"/>
  <c r="V66" i="24"/>
  <c r="W66" i="24" s="1"/>
  <c r="V7" i="24"/>
  <c r="W7" i="24" s="1"/>
  <c r="V11" i="24"/>
  <c r="W11" i="24" s="1"/>
  <c r="V15" i="24"/>
  <c r="W15" i="24" s="1"/>
  <c r="V19" i="24"/>
  <c r="W19" i="24" s="1"/>
  <c r="V24" i="24"/>
  <c r="W24" i="24" s="1"/>
  <c r="V32" i="24"/>
  <c r="W32" i="24" s="1"/>
  <c r="V48" i="24"/>
  <c r="W48" i="24" s="1"/>
  <c r="V64" i="24"/>
  <c r="W64" i="24" s="1"/>
  <c r="V46" i="24"/>
  <c r="W46" i="24" s="1"/>
  <c r="V62" i="24"/>
  <c r="W62" i="24" s="1"/>
  <c r="V78" i="24"/>
  <c r="W78" i="24" s="1"/>
  <c r="V6" i="24"/>
  <c r="W6" i="24" s="1"/>
  <c r="V10" i="24"/>
  <c r="W10" i="24" s="1"/>
  <c r="V14" i="24"/>
  <c r="W14" i="24" s="1"/>
  <c r="V18" i="24"/>
  <c r="W18" i="24" s="1"/>
  <c r="V22" i="24"/>
  <c r="W22" i="24" s="1"/>
  <c r="V44" i="24"/>
  <c r="W44" i="24" s="1"/>
  <c r="V60" i="24"/>
  <c r="W60" i="24" s="1"/>
  <c r="V76" i="24"/>
  <c r="W76" i="24" s="1"/>
  <c r="V6" i="23"/>
  <c r="W6" i="23" s="1"/>
  <c r="V7" i="23"/>
  <c r="W7" i="23" s="1"/>
  <c r="V8" i="22"/>
  <c r="W8" i="22" s="1"/>
  <c r="V16" i="22"/>
  <c r="W16" i="22" s="1"/>
  <c r="V24" i="22"/>
  <c r="W24" i="22" s="1"/>
  <c r="V32" i="22"/>
  <c r="W32" i="22" s="1"/>
  <c r="V7" i="22"/>
  <c r="W7" i="22" s="1"/>
  <c r="V15" i="22"/>
  <c r="W15" i="22" s="1"/>
  <c r="V23" i="22"/>
  <c r="W23" i="22" s="1"/>
  <c r="V31" i="22"/>
  <c r="W31" i="22" s="1"/>
  <c r="V39" i="22"/>
  <c r="W39" i="22" s="1"/>
  <c r="V3" i="22"/>
  <c r="W3" i="22" s="1"/>
  <c r="V9" i="21"/>
  <c r="W9" i="21" s="1"/>
  <c r="V17" i="21"/>
  <c r="W17" i="21" s="1"/>
  <c r="V25" i="21"/>
  <c r="W25" i="21" s="1"/>
  <c r="V33" i="21"/>
  <c r="W33" i="21" s="1"/>
  <c r="V37" i="21"/>
  <c r="W37" i="21" s="1"/>
  <c r="V41" i="21"/>
  <c r="W41" i="21" s="1"/>
  <c r="V59" i="21"/>
  <c r="W59" i="21" s="1"/>
  <c r="V67" i="21"/>
  <c r="W67" i="21" s="1"/>
  <c r="V75" i="21"/>
  <c r="W75" i="21" s="1"/>
  <c r="V42" i="21"/>
  <c r="W42" i="21" s="1"/>
  <c r="V83" i="21"/>
  <c r="W83" i="21" s="1"/>
  <c r="V3" i="21"/>
  <c r="W3" i="21" s="1"/>
  <c r="V4" i="20"/>
  <c r="W4" i="20" s="1"/>
  <c r="V5" i="19"/>
  <c r="W5" i="19" s="1"/>
  <c r="V16" i="19"/>
  <c r="W16" i="19" s="1"/>
  <c r="V14" i="19"/>
  <c r="W14" i="19" s="1"/>
  <c r="V13" i="19"/>
  <c r="W13" i="19" s="1"/>
  <c r="V30" i="19"/>
  <c r="W30" i="19" s="1"/>
  <c r="V32" i="19"/>
  <c r="W32" i="19" s="1"/>
  <c r="V34" i="19"/>
  <c r="W34" i="19" s="1"/>
  <c r="V36" i="19"/>
  <c r="W36" i="19" s="1"/>
  <c r="V38" i="19"/>
  <c r="W38" i="19" s="1"/>
  <c r="V40" i="19"/>
  <c r="W40" i="19" s="1"/>
  <c r="V42" i="19"/>
  <c r="W42" i="19" s="1"/>
  <c r="V44" i="19"/>
  <c r="W44" i="19" s="1"/>
  <c r="V46" i="19"/>
  <c r="W46" i="19" s="1"/>
  <c r="V48" i="19"/>
  <c r="W48" i="19" s="1"/>
  <c r="V50" i="19"/>
  <c r="W50" i="19" s="1"/>
  <c r="V52" i="19"/>
  <c r="W52" i="19" s="1"/>
  <c r="V54" i="19"/>
  <c r="W54" i="19" s="1"/>
  <c r="V56" i="19"/>
  <c r="W56" i="19" s="1"/>
  <c r="V58" i="19"/>
  <c r="W58" i="19" s="1"/>
  <c r="V60" i="19"/>
  <c r="W60" i="19" s="1"/>
  <c r="V62" i="19"/>
  <c r="W62" i="19" s="1"/>
  <c r="V64" i="19"/>
  <c r="W64" i="19" s="1"/>
  <c r="V6" i="19"/>
  <c r="W6" i="19" s="1"/>
  <c r="V22" i="19"/>
  <c r="W22" i="19" s="1"/>
  <c r="V26" i="19"/>
  <c r="W26" i="19" s="1"/>
  <c r="V10" i="19"/>
  <c r="W10" i="19" s="1"/>
  <c r="V18" i="19"/>
  <c r="W18" i="19" s="1"/>
  <c r="V24" i="19"/>
  <c r="W24" i="19" s="1"/>
  <c r="V28" i="19"/>
  <c r="W28" i="19" s="1"/>
  <c r="V29" i="19"/>
  <c r="W29" i="19" s="1"/>
  <c r="V33" i="19"/>
  <c r="W33" i="19" s="1"/>
  <c r="V37" i="19"/>
  <c r="W37" i="19" s="1"/>
  <c r="V41" i="19"/>
  <c r="W41" i="19" s="1"/>
  <c r="V45" i="19"/>
  <c r="W45" i="19" s="1"/>
  <c r="V49" i="19"/>
  <c r="W49" i="19" s="1"/>
  <c r="V53" i="19"/>
  <c r="W53" i="19" s="1"/>
  <c r="V57" i="19"/>
  <c r="W57" i="19" s="1"/>
  <c r="V61" i="19"/>
  <c r="W61" i="19" s="1"/>
  <c r="V4" i="18"/>
  <c r="W4" i="18" s="1"/>
  <c r="V11" i="18"/>
  <c r="W11" i="18" s="1"/>
  <c r="V13" i="18"/>
  <c r="W13" i="18" s="1"/>
  <c r="V9" i="18"/>
  <c r="W9" i="18" s="1"/>
  <c r="V7" i="18"/>
  <c r="W7" i="18" s="1"/>
  <c r="V16" i="18"/>
  <c r="W16" i="18" s="1"/>
  <c r="V5" i="18"/>
  <c r="W5" i="18" s="1"/>
  <c r="V14" i="18"/>
  <c r="W14" i="18" s="1"/>
  <c r="V12" i="18"/>
  <c r="W12" i="18" s="1"/>
  <c r="V6" i="18"/>
  <c r="W6" i="18" s="1"/>
  <c r="V10" i="18"/>
  <c r="W10" i="18" s="1"/>
  <c r="V17" i="18"/>
  <c r="W17" i="18" s="1"/>
  <c r="V8" i="18"/>
  <c r="W8" i="18" s="1"/>
  <c r="V15" i="18"/>
  <c r="W15" i="18" s="1"/>
  <c r="V3" i="18"/>
  <c r="W3" i="18" s="1"/>
  <c r="V16" i="17"/>
  <c r="W16" i="17" s="1"/>
  <c r="V14" i="17"/>
  <c r="W14" i="17" s="1"/>
  <c r="V12" i="17"/>
  <c r="W12" i="17" s="1"/>
  <c r="V10" i="17"/>
  <c r="W10" i="17" s="1"/>
  <c r="V26" i="17"/>
  <c r="W26" i="17" s="1"/>
  <c r="V37" i="17"/>
  <c r="W37" i="17" s="1"/>
  <c r="V45" i="17"/>
  <c r="W45" i="17" s="1"/>
  <c r="V53" i="17"/>
  <c r="W53" i="17" s="1"/>
  <c r="V61" i="17"/>
  <c r="W61" i="17" s="1"/>
  <c r="V69" i="17"/>
  <c r="W69" i="17" s="1"/>
  <c r="V77" i="17"/>
  <c r="W77" i="17" s="1"/>
  <c r="V8" i="17"/>
  <c r="W8" i="17" s="1"/>
  <c r="V6" i="17"/>
  <c r="W6" i="17" s="1"/>
  <c r="V22" i="17"/>
  <c r="W22" i="17" s="1"/>
  <c r="V4" i="17"/>
  <c r="W4" i="17" s="1"/>
  <c r="V20" i="17"/>
  <c r="W20" i="17" s="1"/>
  <c r="V18" i="17"/>
  <c r="W18" i="17" s="1"/>
  <c r="V38" i="17"/>
  <c r="W38" i="17" s="1"/>
  <c r="V46" i="17"/>
  <c r="W46" i="17" s="1"/>
  <c r="V54" i="17"/>
  <c r="W54" i="17" s="1"/>
  <c r="V62" i="17"/>
  <c r="W62" i="17" s="1"/>
  <c r="V70" i="17"/>
  <c r="W70" i="17" s="1"/>
  <c r="V78" i="17"/>
  <c r="W78" i="17" s="1"/>
  <c r="V82" i="17"/>
  <c r="W82" i="17" s="1"/>
  <c r="V3" i="17"/>
  <c r="W3" i="17" s="1"/>
  <c r="V26" i="16"/>
  <c r="W26" i="16" s="1"/>
  <c r="V8" i="16"/>
  <c r="W8" i="16" s="1"/>
  <c r="V17" i="16"/>
  <c r="W17" i="16" s="1"/>
  <c r="V24" i="16"/>
  <c r="W24" i="16" s="1"/>
  <c r="V33" i="16"/>
  <c r="W33" i="16" s="1"/>
  <c r="V40" i="16"/>
  <c r="W40" i="16" s="1"/>
  <c r="V6" i="16"/>
  <c r="W6" i="16" s="1"/>
  <c r="V15" i="16"/>
  <c r="W15" i="16" s="1"/>
  <c r="V22" i="16"/>
  <c r="W22" i="16" s="1"/>
  <c r="V31" i="16"/>
  <c r="W31" i="16" s="1"/>
  <c r="V38" i="16"/>
  <c r="W38" i="16" s="1"/>
  <c r="V4" i="16"/>
  <c r="W4" i="16" s="1"/>
  <c r="V13" i="16"/>
  <c r="W13" i="16" s="1"/>
  <c r="V20" i="16"/>
  <c r="W20" i="16" s="1"/>
  <c r="V29" i="16"/>
  <c r="W29" i="16" s="1"/>
  <c r="V36" i="16"/>
  <c r="W36" i="16" s="1"/>
  <c r="V11" i="16"/>
  <c r="W11" i="16" s="1"/>
  <c r="V18" i="16"/>
  <c r="W18" i="16" s="1"/>
  <c r="V27" i="16"/>
  <c r="W27" i="16" s="1"/>
  <c r="V34" i="16"/>
  <c r="W34" i="16" s="1"/>
  <c r="V10" i="16"/>
  <c r="W10" i="16" s="1"/>
  <c r="V9" i="16"/>
  <c r="W9" i="16" s="1"/>
  <c r="V16" i="16"/>
  <c r="W16" i="16" s="1"/>
  <c r="V25" i="16"/>
  <c r="W25" i="16" s="1"/>
  <c r="V32" i="16"/>
  <c r="W32" i="16" s="1"/>
  <c r="V41" i="16"/>
  <c r="W41" i="16" s="1"/>
  <c r="V7" i="16"/>
  <c r="W7" i="16" s="1"/>
  <c r="V14" i="16"/>
  <c r="W14" i="16" s="1"/>
  <c r="V23" i="16"/>
  <c r="W23" i="16" s="1"/>
  <c r="V30" i="16"/>
  <c r="W30" i="16" s="1"/>
  <c r="V39" i="16"/>
  <c r="W39" i="16" s="1"/>
  <c r="V5" i="16"/>
  <c r="W5" i="16" s="1"/>
  <c r="V12" i="16"/>
  <c r="W12" i="16" s="1"/>
  <c r="V21" i="16"/>
  <c r="W21" i="16" s="1"/>
  <c r="V28" i="16"/>
  <c r="W28" i="16" s="1"/>
  <c r="V37" i="16"/>
  <c r="W37" i="16" s="1"/>
  <c r="V3" i="16"/>
  <c r="W3" i="16" s="1"/>
  <c r="V3" i="15"/>
  <c r="W3" i="15" s="1"/>
  <c r="V8" i="14"/>
  <c r="W8" i="14" s="1"/>
  <c r="V10" i="14"/>
  <c r="W10" i="14" s="1"/>
  <c r="V16" i="14"/>
  <c r="W16" i="14" s="1"/>
  <c r="V18" i="14"/>
  <c r="W18" i="14" s="1"/>
  <c r="V11" i="14"/>
  <c r="W11" i="14" s="1"/>
  <c r="V19" i="14"/>
  <c r="W19" i="14" s="1"/>
  <c r="V3" i="14"/>
  <c r="W3" i="14" s="1"/>
  <c r="V9" i="13"/>
  <c r="W9" i="13" s="1"/>
  <c r="V10" i="13"/>
  <c r="W10" i="13" s="1"/>
  <c r="V3" i="13"/>
  <c r="W3" i="13" s="1"/>
  <c r="V5" i="12"/>
  <c r="W5" i="12" s="1"/>
  <c r="V6" i="12"/>
  <c r="W6" i="12" s="1"/>
  <c r="V56" i="11"/>
  <c r="W56" i="11" s="1"/>
  <c r="V55" i="11"/>
  <c r="W55" i="11" s="1"/>
  <c r="V6" i="10"/>
  <c r="W6" i="10" s="1"/>
  <c r="V14" i="10"/>
  <c r="W14" i="10" s="1"/>
  <c r="V49" i="10"/>
  <c r="W49" i="10" s="1"/>
  <c r="V39" i="10"/>
  <c r="W39" i="10" s="1"/>
  <c r="V53" i="10"/>
  <c r="W53" i="10" s="1"/>
  <c r="V57" i="10"/>
  <c r="W57" i="10" s="1"/>
  <c r="V7" i="10"/>
  <c r="W7" i="10" s="1"/>
  <c r="V15" i="10"/>
  <c r="W15" i="10" s="1"/>
  <c r="V17" i="10"/>
  <c r="W17" i="10" s="1"/>
  <c r="V61" i="10"/>
  <c r="W61" i="10" s="1"/>
  <c r="V65" i="10"/>
  <c r="W65" i="10" s="1"/>
  <c r="V34" i="10"/>
  <c r="W34" i="10" s="1"/>
  <c r="V69" i="10"/>
  <c r="W69" i="10" s="1"/>
  <c r="V8" i="9"/>
  <c r="W8" i="9" s="1"/>
  <c r="V10" i="9"/>
  <c r="W10" i="9" s="1"/>
  <c r="V16" i="9"/>
  <c r="W16" i="9" s="1"/>
  <c r="V18" i="9"/>
  <c r="W18" i="9" s="1"/>
  <c r="V24" i="9"/>
  <c r="W24" i="9" s="1"/>
  <c r="V26" i="9"/>
  <c r="W26" i="9" s="1"/>
  <c r="V32" i="9"/>
  <c r="W32" i="9" s="1"/>
  <c r="V34" i="9"/>
  <c r="W34" i="9" s="1"/>
  <c r="V11" i="9"/>
  <c r="W11" i="9" s="1"/>
  <c r="V19" i="9"/>
  <c r="W19" i="9" s="1"/>
  <c r="V27" i="9"/>
  <c r="W27" i="9" s="1"/>
  <c r="V35" i="9"/>
  <c r="W35" i="9" s="1"/>
  <c r="V5" i="9"/>
  <c r="W5" i="9" s="1"/>
  <c r="V13" i="9"/>
  <c r="W13" i="9" s="1"/>
  <c r="V21" i="9"/>
  <c r="W21" i="9" s="1"/>
  <c r="V29" i="9"/>
  <c r="W29" i="9" s="1"/>
  <c r="V37" i="9"/>
  <c r="W37" i="9" s="1"/>
  <c r="V7" i="9"/>
  <c r="W7" i="9" s="1"/>
  <c r="V15" i="9"/>
  <c r="W15" i="9" s="1"/>
  <c r="V23" i="9"/>
  <c r="W23" i="9" s="1"/>
  <c r="V31" i="9"/>
  <c r="W31" i="9" s="1"/>
  <c r="V39" i="9"/>
  <c r="W39" i="9" s="1"/>
  <c r="V4" i="9"/>
  <c r="W4" i="9" s="1"/>
  <c r="V12" i="9"/>
  <c r="W12" i="9" s="1"/>
  <c r="V20" i="9"/>
  <c r="W20" i="9" s="1"/>
  <c r="V28" i="9"/>
  <c r="W28" i="9" s="1"/>
  <c r="V36" i="9"/>
  <c r="W36" i="9" s="1"/>
  <c r="V9" i="9"/>
  <c r="W9" i="9" s="1"/>
  <c r="V17" i="9"/>
  <c r="W17" i="9" s="1"/>
  <c r="V25" i="9"/>
  <c r="W25" i="9" s="1"/>
  <c r="V33" i="9"/>
  <c r="W33" i="9" s="1"/>
  <c r="V6" i="9"/>
  <c r="W6" i="9" s="1"/>
  <c r="V14" i="9"/>
  <c r="W14" i="9" s="1"/>
  <c r="V22" i="9"/>
  <c r="W22" i="9" s="1"/>
  <c r="V30" i="9"/>
  <c r="W30" i="9" s="1"/>
  <c r="V38" i="9"/>
  <c r="W38" i="9" s="1"/>
  <c r="V3" i="9"/>
  <c r="W3" i="9" s="1"/>
  <c r="V23" i="24"/>
  <c r="W23" i="24" s="1"/>
  <c r="V26" i="24"/>
  <c r="W26" i="24" s="1"/>
  <c r="V29" i="24"/>
  <c r="W29" i="24" s="1"/>
  <c r="V35" i="24"/>
  <c r="W35" i="24" s="1"/>
  <c r="V37" i="24"/>
  <c r="W37" i="24" s="1"/>
  <c r="V39" i="24"/>
  <c r="W39" i="24" s="1"/>
  <c r="V41" i="24"/>
  <c r="W41" i="24" s="1"/>
  <c r="V43" i="24"/>
  <c r="W43" i="24" s="1"/>
  <c r="V45" i="24"/>
  <c r="W45" i="24" s="1"/>
  <c r="V47" i="24"/>
  <c r="W47" i="24" s="1"/>
  <c r="V49" i="24"/>
  <c r="W49" i="24" s="1"/>
  <c r="V51" i="24"/>
  <c r="W51" i="24" s="1"/>
  <c r="V53" i="24"/>
  <c r="W53" i="24" s="1"/>
  <c r="V55" i="24"/>
  <c r="W55" i="24" s="1"/>
  <c r="V57" i="24"/>
  <c r="W57" i="24" s="1"/>
  <c r="V59" i="24"/>
  <c r="W59" i="24" s="1"/>
  <c r="V61" i="24"/>
  <c r="W61" i="24" s="1"/>
  <c r="V63" i="24"/>
  <c r="W63" i="24" s="1"/>
  <c r="V65" i="24"/>
  <c r="W65" i="24" s="1"/>
  <c r="V67" i="24"/>
  <c r="W67" i="24" s="1"/>
  <c r="V69" i="24"/>
  <c r="W69" i="24" s="1"/>
  <c r="V71" i="24"/>
  <c r="W71" i="24" s="1"/>
  <c r="V73" i="24"/>
  <c r="W73" i="24" s="1"/>
  <c r="V75" i="24"/>
  <c r="W75" i="24" s="1"/>
  <c r="V77" i="24"/>
  <c r="W77" i="24" s="1"/>
  <c r="V79" i="24"/>
  <c r="W79" i="24" s="1"/>
  <c r="V27" i="24"/>
  <c r="W27" i="24" s="1"/>
  <c r="V25" i="24"/>
  <c r="W25" i="24" s="1"/>
  <c r="V30" i="24"/>
  <c r="W30" i="24" s="1"/>
  <c r="V8" i="23"/>
  <c r="W8" i="23" s="1"/>
  <c r="V5" i="23"/>
  <c r="W5" i="23" s="1"/>
  <c r="V10" i="23"/>
  <c r="W10" i="23" s="1"/>
  <c r="V4" i="23"/>
  <c r="W4" i="23" s="1"/>
  <c r="V5" i="22"/>
  <c r="W5" i="22" s="1"/>
  <c r="V13" i="22"/>
  <c r="W13" i="22" s="1"/>
  <c r="V21" i="22"/>
  <c r="W21" i="22" s="1"/>
  <c r="V29" i="22"/>
  <c r="W29" i="22" s="1"/>
  <c r="V37" i="22"/>
  <c r="W37" i="22" s="1"/>
  <c r="V10" i="22"/>
  <c r="W10" i="22" s="1"/>
  <c r="V18" i="22"/>
  <c r="W18" i="22" s="1"/>
  <c r="V26" i="22"/>
  <c r="W26" i="22" s="1"/>
  <c r="V34" i="22"/>
  <c r="W34" i="22" s="1"/>
  <c r="V4" i="22"/>
  <c r="W4" i="22" s="1"/>
  <c r="V12" i="22"/>
  <c r="W12" i="22" s="1"/>
  <c r="V20" i="22"/>
  <c r="W20" i="22" s="1"/>
  <c r="V28" i="22"/>
  <c r="W28" i="22" s="1"/>
  <c r="V36" i="22"/>
  <c r="W36" i="22" s="1"/>
  <c r="V9" i="22"/>
  <c r="W9" i="22" s="1"/>
  <c r="V17" i="22"/>
  <c r="W17" i="22" s="1"/>
  <c r="V25" i="22"/>
  <c r="W25" i="22" s="1"/>
  <c r="V33" i="22"/>
  <c r="W33" i="22" s="1"/>
  <c r="V6" i="22"/>
  <c r="W6" i="22" s="1"/>
  <c r="V14" i="22"/>
  <c r="W14" i="22" s="1"/>
  <c r="V22" i="22"/>
  <c r="W22" i="22" s="1"/>
  <c r="V30" i="22"/>
  <c r="W30" i="22" s="1"/>
  <c r="V38" i="22"/>
  <c r="W38" i="22" s="1"/>
  <c r="V11" i="22"/>
  <c r="W11" i="22" s="1"/>
  <c r="V19" i="22"/>
  <c r="W19" i="22" s="1"/>
  <c r="V27" i="22"/>
  <c r="W27" i="22" s="1"/>
  <c r="V35" i="22"/>
  <c r="W35" i="22" s="1"/>
  <c r="V5" i="21"/>
  <c r="W5" i="21" s="1"/>
  <c r="V13" i="21"/>
  <c r="W13" i="21" s="1"/>
  <c r="V21" i="21"/>
  <c r="W21" i="21" s="1"/>
  <c r="V29" i="21"/>
  <c r="W29" i="21" s="1"/>
  <c r="V7" i="21"/>
  <c r="W7" i="21" s="1"/>
  <c r="V15" i="21"/>
  <c r="W15" i="21" s="1"/>
  <c r="V23" i="21"/>
  <c r="W23" i="21" s="1"/>
  <c r="V31" i="21"/>
  <c r="W31" i="21" s="1"/>
  <c r="V4" i="21"/>
  <c r="W4" i="21" s="1"/>
  <c r="V12" i="21"/>
  <c r="W12" i="21" s="1"/>
  <c r="V20" i="21"/>
  <c r="W20" i="21" s="1"/>
  <c r="V28" i="21"/>
  <c r="W28" i="21" s="1"/>
  <c r="V6" i="21"/>
  <c r="W6" i="21" s="1"/>
  <c r="V14" i="21"/>
  <c r="W14" i="21" s="1"/>
  <c r="V22" i="21"/>
  <c r="W22" i="21" s="1"/>
  <c r="V30" i="21"/>
  <c r="W30" i="21" s="1"/>
  <c r="V11" i="21"/>
  <c r="W11" i="21" s="1"/>
  <c r="V19" i="21"/>
  <c r="W19" i="21" s="1"/>
  <c r="V27" i="21"/>
  <c r="W27" i="21" s="1"/>
  <c r="V56" i="21"/>
  <c r="W56" i="21" s="1"/>
  <c r="V64" i="21"/>
  <c r="W64" i="21" s="1"/>
  <c r="V72" i="21"/>
  <c r="W72" i="21" s="1"/>
  <c r="V80" i="21"/>
  <c r="W80" i="21" s="1"/>
  <c r="V88" i="21"/>
  <c r="W88" i="21" s="1"/>
  <c r="V45" i="21"/>
  <c r="W45" i="21" s="1"/>
  <c r="V49" i="21"/>
  <c r="W49" i="21" s="1"/>
  <c r="V53" i="21"/>
  <c r="W53" i="21" s="1"/>
  <c r="V61" i="21"/>
  <c r="W61" i="21" s="1"/>
  <c r="V69" i="21"/>
  <c r="W69" i="21" s="1"/>
  <c r="V77" i="21"/>
  <c r="W77" i="21" s="1"/>
  <c r="V85" i="21"/>
  <c r="W85" i="21" s="1"/>
  <c r="V58" i="21"/>
  <c r="W58" i="21" s="1"/>
  <c r="V66" i="21"/>
  <c r="W66" i="21" s="1"/>
  <c r="V74" i="21"/>
  <c r="W74" i="21" s="1"/>
  <c r="V82" i="21"/>
  <c r="W82" i="21" s="1"/>
  <c r="V90" i="21"/>
  <c r="W90" i="21" s="1"/>
  <c r="V36" i="21"/>
  <c r="W36" i="21" s="1"/>
  <c r="V40" i="21"/>
  <c r="W40" i="21" s="1"/>
  <c r="V44" i="21"/>
  <c r="W44" i="21" s="1"/>
  <c r="V48" i="21"/>
  <c r="W48" i="21" s="1"/>
  <c r="V52" i="21"/>
  <c r="W52" i="21" s="1"/>
  <c r="V55" i="21"/>
  <c r="W55" i="21" s="1"/>
  <c r="V63" i="21"/>
  <c r="W63" i="21" s="1"/>
  <c r="V71" i="21"/>
  <c r="W71" i="21" s="1"/>
  <c r="V79" i="21"/>
  <c r="W79" i="21" s="1"/>
  <c r="V87" i="21"/>
  <c r="W87" i="21" s="1"/>
  <c r="V50" i="21"/>
  <c r="W50" i="21" s="1"/>
  <c r="V60" i="21"/>
  <c r="W60" i="21" s="1"/>
  <c r="V68" i="21"/>
  <c r="W68" i="21" s="1"/>
  <c r="V76" i="21"/>
  <c r="W76" i="21" s="1"/>
  <c r="V84" i="21"/>
  <c r="W84" i="21" s="1"/>
  <c r="V35" i="21"/>
  <c r="W35" i="21" s="1"/>
  <c r="V39" i="21"/>
  <c r="W39" i="21" s="1"/>
  <c r="V43" i="21"/>
  <c r="W43" i="21" s="1"/>
  <c r="V47" i="21"/>
  <c r="W47" i="21" s="1"/>
  <c r="V51" i="21"/>
  <c r="W51" i="21" s="1"/>
  <c r="V57" i="21"/>
  <c r="W57" i="21" s="1"/>
  <c r="V65" i="21"/>
  <c r="W65" i="21" s="1"/>
  <c r="V73" i="21"/>
  <c r="W73" i="21" s="1"/>
  <c r="V81" i="21"/>
  <c r="W81" i="21" s="1"/>
  <c r="V89" i="21"/>
  <c r="W89" i="21" s="1"/>
  <c r="V46" i="21"/>
  <c r="W46" i="21" s="1"/>
  <c r="V54" i="21"/>
  <c r="W54" i="21" s="1"/>
  <c r="V62" i="21"/>
  <c r="W62" i="21" s="1"/>
  <c r="V70" i="21"/>
  <c r="W70" i="21" s="1"/>
  <c r="V78" i="21"/>
  <c r="W78" i="21" s="1"/>
  <c r="V86" i="21"/>
  <c r="W86" i="21" s="1"/>
  <c r="V8" i="19"/>
  <c r="W8" i="19" s="1"/>
  <c r="V7" i="19"/>
  <c r="W7" i="19" s="1"/>
  <c r="V4" i="19"/>
  <c r="W4" i="19" s="1"/>
  <c r="V9" i="19"/>
  <c r="W9" i="19" s="1"/>
  <c r="V12" i="19"/>
  <c r="W12" i="19" s="1"/>
  <c r="V20" i="19"/>
  <c r="W20" i="19" s="1"/>
  <c r="V19" i="19"/>
  <c r="W19" i="19" s="1"/>
  <c r="V65" i="19"/>
  <c r="W65" i="19" s="1"/>
  <c r="V11" i="19"/>
  <c r="W11" i="19" s="1"/>
  <c r="V23" i="19"/>
  <c r="W23" i="19" s="1"/>
  <c r="V17" i="19"/>
  <c r="W17" i="19" s="1"/>
  <c r="V27" i="19"/>
  <c r="W27" i="19" s="1"/>
  <c r="V21" i="19"/>
  <c r="W21" i="19" s="1"/>
  <c r="V31" i="19"/>
  <c r="W31" i="19" s="1"/>
  <c r="V35" i="19"/>
  <c r="W35" i="19" s="1"/>
  <c r="V39" i="19"/>
  <c r="W39" i="19" s="1"/>
  <c r="V43" i="19"/>
  <c r="W43" i="19" s="1"/>
  <c r="V47" i="19"/>
  <c r="W47" i="19" s="1"/>
  <c r="V51" i="19"/>
  <c r="W51" i="19" s="1"/>
  <c r="V55" i="19"/>
  <c r="W55" i="19" s="1"/>
  <c r="V59" i="19"/>
  <c r="W59" i="19" s="1"/>
  <c r="V63" i="19"/>
  <c r="W63" i="19" s="1"/>
  <c r="V25" i="19"/>
  <c r="W25" i="19" s="1"/>
  <c r="V15" i="19"/>
  <c r="W15" i="19" s="1"/>
  <c r="V24" i="17"/>
  <c r="W24" i="17" s="1"/>
  <c r="V5" i="17"/>
  <c r="W5" i="17" s="1"/>
  <c r="V7" i="17"/>
  <c r="W7" i="17" s="1"/>
  <c r="V9" i="17"/>
  <c r="W9" i="17" s="1"/>
  <c r="V11" i="17"/>
  <c r="W11" i="17" s="1"/>
  <c r="V13" i="17"/>
  <c r="W13" i="17" s="1"/>
  <c r="V15" i="17"/>
  <c r="W15" i="17" s="1"/>
  <c r="V17" i="17"/>
  <c r="W17" i="17" s="1"/>
  <c r="V19" i="17"/>
  <c r="W19" i="17" s="1"/>
  <c r="V21" i="17"/>
  <c r="W21" i="17" s="1"/>
  <c r="V23" i="17"/>
  <c r="W23" i="17" s="1"/>
  <c r="V25" i="17"/>
  <c r="W25" i="17" s="1"/>
  <c r="V27" i="17"/>
  <c r="W27" i="17" s="1"/>
  <c r="V31" i="17"/>
  <c r="W31" i="17" s="1"/>
  <c r="V35" i="17"/>
  <c r="W35" i="17" s="1"/>
  <c r="V43" i="17"/>
  <c r="W43" i="17" s="1"/>
  <c r="V51" i="17"/>
  <c r="W51" i="17" s="1"/>
  <c r="V59" i="17"/>
  <c r="W59" i="17" s="1"/>
  <c r="V67" i="17"/>
  <c r="W67" i="17" s="1"/>
  <c r="V75" i="17"/>
  <c r="W75" i="17" s="1"/>
  <c r="V40" i="17"/>
  <c r="W40" i="17" s="1"/>
  <c r="V48" i="17"/>
  <c r="W48" i="17" s="1"/>
  <c r="V56" i="17"/>
  <c r="W56" i="17" s="1"/>
  <c r="V64" i="17"/>
  <c r="W64" i="17" s="1"/>
  <c r="V72" i="17"/>
  <c r="W72" i="17" s="1"/>
  <c r="V80" i="17"/>
  <c r="W80" i="17" s="1"/>
  <c r="V30" i="17"/>
  <c r="W30" i="17" s="1"/>
  <c r="V34" i="17"/>
  <c r="W34" i="17" s="1"/>
  <c r="V42" i="17"/>
  <c r="W42" i="17" s="1"/>
  <c r="V50" i="17"/>
  <c r="W50" i="17" s="1"/>
  <c r="V58" i="17"/>
  <c r="W58" i="17" s="1"/>
  <c r="V66" i="17"/>
  <c r="W66" i="17" s="1"/>
  <c r="V74" i="17"/>
  <c r="W74" i="17" s="1"/>
  <c r="V29" i="17"/>
  <c r="W29" i="17" s="1"/>
  <c r="V33" i="17"/>
  <c r="W33" i="17" s="1"/>
  <c r="V39" i="17"/>
  <c r="W39" i="17" s="1"/>
  <c r="V47" i="17"/>
  <c r="W47" i="17" s="1"/>
  <c r="V55" i="17"/>
  <c r="W55" i="17" s="1"/>
  <c r="V63" i="17"/>
  <c r="W63" i="17" s="1"/>
  <c r="V71" i="17"/>
  <c r="W71" i="17" s="1"/>
  <c r="V79" i="17"/>
  <c r="W79" i="17" s="1"/>
  <c r="V36" i="17"/>
  <c r="W36" i="17" s="1"/>
  <c r="V44" i="17"/>
  <c r="W44" i="17" s="1"/>
  <c r="V52" i="17"/>
  <c r="W52" i="17" s="1"/>
  <c r="V60" i="17"/>
  <c r="W60" i="17" s="1"/>
  <c r="V68" i="17"/>
  <c r="W68" i="17" s="1"/>
  <c r="V76" i="17"/>
  <c r="W76" i="17" s="1"/>
  <c r="V28" i="17"/>
  <c r="W28" i="17" s="1"/>
  <c r="V32" i="17"/>
  <c r="W32" i="17" s="1"/>
  <c r="V41" i="17"/>
  <c r="W41" i="17" s="1"/>
  <c r="V49" i="17"/>
  <c r="W49" i="17" s="1"/>
  <c r="V57" i="17"/>
  <c r="W57" i="17" s="1"/>
  <c r="V65" i="17"/>
  <c r="W65" i="17" s="1"/>
  <c r="V73" i="17"/>
  <c r="W73" i="17" s="1"/>
  <c r="V81" i="17"/>
  <c r="W81" i="17" s="1"/>
  <c r="V4" i="15"/>
  <c r="W4" i="15" s="1"/>
  <c r="V5" i="14"/>
  <c r="W5" i="14" s="1"/>
  <c r="V13" i="14"/>
  <c r="W13" i="14" s="1"/>
  <c r="V21" i="14"/>
  <c r="W21" i="14" s="1"/>
  <c r="V7" i="14"/>
  <c r="W7" i="14" s="1"/>
  <c r="V15" i="14"/>
  <c r="W15" i="14" s="1"/>
  <c r="V23" i="14"/>
  <c r="W23" i="14" s="1"/>
  <c r="V4" i="14"/>
  <c r="W4" i="14" s="1"/>
  <c r="V12" i="14"/>
  <c r="W12" i="14" s="1"/>
  <c r="V20" i="14"/>
  <c r="W20" i="14" s="1"/>
  <c r="V9" i="14"/>
  <c r="W9" i="14" s="1"/>
  <c r="V17" i="14"/>
  <c r="W17" i="14" s="1"/>
  <c r="V6" i="14"/>
  <c r="W6" i="14" s="1"/>
  <c r="V14" i="14"/>
  <c r="W14" i="14" s="1"/>
  <c r="V22" i="14"/>
  <c r="W22" i="14" s="1"/>
  <c r="V4" i="13"/>
  <c r="W4" i="13" s="1"/>
  <c r="V12" i="13"/>
  <c r="W12" i="13" s="1"/>
  <c r="V6" i="13"/>
  <c r="W6" i="13" s="1"/>
  <c r="V14" i="13"/>
  <c r="W14" i="13" s="1"/>
  <c r="V11" i="13"/>
  <c r="W11" i="13" s="1"/>
  <c r="V8" i="13"/>
  <c r="W8" i="13" s="1"/>
  <c r="V5" i="13"/>
  <c r="W5" i="13" s="1"/>
  <c r="V13" i="13"/>
  <c r="W13" i="13" s="1"/>
  <c r="V3" i="24"/>
  <c r="W3" i="24" s="1"/>
  <c r="V3" i="23"/>
  <c r="W3" i="23" s="1"/>
  <c r="V3" i="19"/>
  <c r="W3" i="19" s="1"/>
  <c r="V7" i="12"/>
  <c r="W7" i="12" s="1"/>
  <c r="V4" i="12"/>
  <c r="W4" i="12" s="1"/>
  <c r="V4" i="11"/>
  <c r="W4" i="11" s="1"/>
  <c r="V5" i="11"/>
  <c r="W5" i="11" s="1"/>
  <c r="V10" i="11"/>
  <c r="W10" i="11" s="1"/>
  <c r="V14" i="11"/>
  <c r="W14" i="11" s="1"/>
  <c r="V18" i="11"/>
  <c r="W18" i="11" s="1"/>
  <c r="V22" i="11"/>
  <c r="W22" i="11" s="1"/>
  <c r="V26" i="11"/>
  <c r="W26" i="11" s="1"/>
  <c r="V30" i="11"/>
  <c r="W30" i="11" s="1"/>
  <c r="V43" i="11"/>
  <c r="W43" i="11" s="1"/>
  <c r="V46" i="11"/>
  <c r="W46" i="11" s="1"/>
  <c r="V52" i="11"/>
  <c r="W52" i="11" s="1"/>
  <c r="V60" i="11"/>
  <c r="W60" i="11" s="1"/>
  <c r="V33" i="11"/>
  <c r="W33" i="11" s="1"/>
  <c r="V36" i="11"/>
  <c r="W36" i="11" s="1"/>
  <c r="V49" i="11"/>
  <c r="W49" i="11" s="1"/>
  <c r="V57" i="11"/>
  <c r="W57" i="11" s="1"/>
  <c r="V9" i="11"/>
  <c r="W9" i="11" s="1"/>
  <c r="V13" i="11"/>
  <c r="W13" i="11" s="1"/>
  <c r="V17" i="11"/>
  <c r="W17" i="11" s="1"/>
  <c r="V21" i="11"/>
  <c r="W21" i="11" s="1"/>
  <c r="V25" i="11"/>
  <c r="W25" i="11" s="1"/>
  <c r="V29" i="11"/>
  <c r="W29" i="11" s="1"/>
  <c r="V39" i="11"/>
  <c r="W39" i="11" s="1"/>
  <c r="V42" i="11"/>
  <c r="W42" i="11" s="1"/>
  <c r="V54" i="11"/>
  <c r="W54" i="11" s="1"/>
  <c r="V62" i="11"/>
  <c r="W62" i="11" s="1"/>
  <c r="V32" i="11"/>
  <c r="W32" i="11" s="1"/>
  <c r="V45" i="11"/>
  <c r="W45" i="11" s="1"/>
  <c r="V48" i="11"/>
  <c r="W48" i="11" s="1"/>
  <c r="V51" i="11"/>
  <c r="W51" i="11" s="1"/>
  <c r="V59" i="11"/>
  <c r="W59" i="11" s="1"/>
  <c r="V37" i="11"/>
  <c r="W37" i="11" s="1"/>
  <c r="V8" i="11"/>
  <c r="W8" i="11" s="1"/>
  <c r="V12" i="11"/>
  <c r="W12" i="11" s="1"/>
  <c r="V16" i="11"/>
  <c r="W16" i="11" s="1"/>
  <c r="V20" i="11"/>
  <c r="W20" i="11" s="1"/>
  <c r="V24" i="11"/>
  <c r="W24" i="11" s="1"/>
  <c r="V28" i="11"/>
  <c r="W28" i="11" s="1"/>
  <c r="V35" i="11"/>
  <c r="W35" i="11" s="1"/>
  <c r="V38" i="11"/>
  <c r="W38" i="11" s="1"/>
  <c r="V41" i="11"/>
  <c r="W41" i="11" s="1"/>
  <c r="V44" i="11"/>
  <c r="W44" i="11" s="1"/>
  <c r="V53" i="11"/>
  <c r="W53" i="11" s="1"/>
  <c r="V61" i="11"/>
  <c r="W61" i="11" s="1"/>
  <c r="V40" i="11"/>
  <c r="W40" i="11" s="1"/>
  <c r="V7" i="11"/>
  <c r="W7" i="11" s="1"/>
  <c r="V11" i="11"/>
  <c r="W11" i="11" s="1"/>
  <c r="V15" i="11"/>
  <c r="W15" i="11" s="1"/>
  <c r="V19" i="11"/>
  <c r="W19" i="11" s="1"/>
  <c r="V23" i="11"/>
  <c r="W23" i="11" s="1"/>
  <c r="V27" i="11"/>
  <c r="W27" i="11" s="1"/>
  <c r="V31" i="11"/>
  <c r="W31" i="11" s="1"/>
  <c r="V34" i="11"/>
  <c r="W34" i="11" s="1"/>
  <c r="V47" i="11"/>
  <c r="W47" i="11" s="1"/>
  <c r="V50" i="11"/>
  <c r="W50" i="11" s="1"/>
  <c r="V58" i="11"/>
  <c r="W58" i="11" s="1"/>
  <c r="V3" i="11"/>
  <c r="W3" i="11" s="1"/>
  <c r="V11" i="10"/>
  <c r="W11" i="10" s="1"/>
  <c r="V8" i="10"/>
  <c r="W8" i="10" s="1"/>
  <c r="V16" i="10"/>
  <c r="W16" i="10" s="1"/>
  <c r="V5" i="10"/>
  <c r="W5" i="10" s="1"/>
  <c r="V13" i="10"/>
  <c r="W13" i="10" s="1"/>
  <c r="V10" i="10"/>
  <c r="W10" i="10" s="1"/>
  <c r="V4" i="10"/>
  <c r="W4" i="10" s="1"/>
  <c r="V12" i="10"/>
  <c r="W12" i="10" s="1"/>
  <c r="V24" i="10"/>
  <c r="W24" i="10" s="1"/>
  <c r="V9" i="10"/>
  <c r="W9" i="10" s="1"/>
  <c r="V19" i="10"/>
  <c r="W19" i="10" s="1"/>
  <c r="V28" i="10"/>
  <c r="W28" i="10" s="1"/>
  <c r="V18" i="10"/>
  <c r="W18" i="10" s="1"/>
  <c r="V25" i="10"/>
  <c r="W25" i="10" s="1"/>
  <c r="V26" i="10"/>
  <c r="W26" i="10" s="1"/>
  <c r="V23" i="10"/>
  <c r="W23" i="10" s="1"/>
  <c r="V33" i="10"/>
  <c r="W33" i="10" s="1"/>
  <c r="V44" i="10"/>
  <c r="W44" i="10" s="1"/>
  <c r="V22" i="10"/>
  <c r="W22" i="10" s="1"/>
  <c r="V38" i="10"/>
  <c r="W38" i="10" s="1"/>
  <c r="V43" i="10"/>
  <c r="W43" i="10" s="1"/>
  <c r="V52" i="10"/>
  <c r="W52" i="10" s="1"/>
  <c r="V56" i="10"/>
  <c r="W56" i="10" s="1"/>
  <c r="V60" i="10"/>
  <c r="W60" i="10" s="1"/>
  <c r="V72" i="10"/>
  <c r="W72" i="10" s="1"/>
  <c r="V20" i="10"/>
  <c r="W20" i="10" s="1"/>
  <c r="V68" i="10"/>
  <c r="W68" i="10" s="1"/>
  <c r="V32" i="10"/>
  <c r="W32" i="10" s="1"/>
  <c r="V37" i="10"/>
  <c r="W37" i="10" s="1"/>
  <c r="V21" i="10"/>
  <c r="W21" i="10" s="1"/>
  <c r="V31" i="10"/>
  <c r="W31" i="10" s="1"/>
  <c r="V42" i="10"/>
  <c r="W42" i="10" s="1"/>
  <c r="V47" i="10"/>
  <c r="W47" i="10" s="1"/>
  <c r="V51" i="10"/>
  <c r="W51" i="10" s="1"/>
  <c r="V55" i="10"/>
  <c r="W55" i="10" s="1"/>
  <c r="V59" i="10"/>
  <c r="W59" i="10" s="1"/>
  <c r="V63" i="10"/>
  <c r="W63" i="10" s="1"/>
  <c r="V67" i="10"/>
  <c r="W67" i="10" s="1"/>
  <c r="V71" i="10"/>
  <c r="W71" i="10" s="1"/>
  <c r="V64" i="10"/>
  <c r="W64" i="10" s="1"/>
  <c r="V36" i="10"/>
  <c r="W36" i="10" s="1"/>
  <c r="V41" i="10"/>
  <c r="W41" i="10" s="1"/>
  <c r="V29" i="10"/>
  <c r="W29" i="10" s="1"/>
  <c r="V30" i="10"/>
  <c r="W30" i="10" s="1"/>
  <c r="V35" i="10"/>
  <c r="W35" i="10" s="1"/>
  <c r="V46" i="10"/>
  <c r="W46" i="10" s="1"/>
  <c r="V50" i="10"/>
  <c r="W50" i="10" s="1"/>
  <c r="V54" i="10"/>
  <c r="W54" i="10" s="1"/>
  <c r="V58" i="10"/>
  <c r="W58" i="10" s="1"/>
  <c r="V62" i="10"/>
  <c r="W62" i="10" s="1"/>
  <c r="V66" i="10"/>
  <c r="W66" i="10" s="1"/>
  <c r="V70" i="10"/>
  <c r="W70" i="10" s="1"/>
  <c r="V48" i="10"/>
  <c r="W48" i="10" s="1"/>
  <c r="V27" i="10"/>
  <c r="W27" i="10" s="1"/>
  <c r="V40" i="10"/>
  <c r="W40" i="10" s="1"/>
  <c r="V45" i="10"/>
  <c r="W45" i="10" s="1"/>
  <c r="V3" i="8"/>
  <c r="W3" i="8" s="1"/>
  <c r="V6" i="8"/>
  <c r="W6" i="8" s="1"/>
  <c r="V5" i="8"/>
  <c r="W5" i="8" s="1"/>
  <c r="V7" i="8"/>
  <c r="W7" i="8" s="1"/>
  <c r="V19" i="7"/>
  <c r="W19" i="7" s="1"/>
  <c r="V5" i="7"/>
  <c r="W5" i="7" s="1"/>
  <c r="V7" i="7"/>
  <c r="W7" i="7" s="1"/>
  <c r="V9" i="7"/>
  <c r="W9" i="7" s="1"/>
  <c r="V11" i="7"/>
  <c r="W11" i="7" s="1"/>
  <c r="V13" i="7"/>
  <c r="W13" i="7" s="1"/>
  <c r="V15" i="7"/>
  <c r="W15" i="7" s="1"/>
  <c r="V17" i="7"/>
  <c r="W17" i="7" s="1"/>
  <c r="V22" i="7"/>
  <c r="W22" i="7" s="1"/>
  <c r="V20" i="7"/>
  <c r="W20" i="7" s="1"/>
  <c r="V3" i="7"/>
  <c r="W3" i="7" s="1"/>
  <c r="V4" i="7"/>
  <c r="W4" i="7" s="1"/>
  <c r="V6" i="7"/>
  <c r="W6" i="7" s="1"/>
  <c r="V8" i="7"/>
  <c r="W8" i="7" s="1"/>
  <c r="V10" i="7"/>
  <c r="W10" i="7" s="1"/>
  <c r="V12" i="7"/>
  <c r="W12" i="7" s="1"/>
  <c r="V14" i="7"/>
  <c r="W14" i="7" s="1"/>
  <c r="V16" i="7"/>
  <c r="W16" i="7" s="1"/>
  <c r="V18" i="7"/>
  <c r="W18" i="7" s="1"/>
  <c r="V21" i="7"/>
  <c r="W21" i="7" s="1"/>
  <c r="V18" i="6"/>
  <c r="W18" i="6" s="1"/>
  <c r="V24" i="6"/>
  <c r="W24" i="6" s="1"/>
  <c r="V13" i="6"/>
  <c r="W13" i="6" s="1"/>
  <c r="V22" i="6"/>
  <c r="W22" i="6" s="1"/>
  <c r="V3" i="6"/>
  <c r="W3" i="6" s="1"/>
  <c r="V20" i="6"/>
  <c r="W20" i="6" s="1"/>
  <c r="V8" i="6"/>
  <c r="W8" i="6" s="1"/>
  <c r="V11" i="6"/>
  <c r="W11" i="6" s="1"/>
  <c r="V12" i="6"/>
  <c r="W12" i="6" s="1"/>
  <c r="V9" i="6"/>
  <c r="W9" i="6" s="1"/>
  <c r="V10" i="6"/>
  <c r="W10" i="6" s="1"/>
  <c r="V5" i="6"/>
  <c r="W5" i="6" s="1"/>
  <c r="V6" i="6"/>
  <c r="W6" i="6" s="1"/>
  <c r="V16" i="6"/>
  <c r="W16" i="6" s="1"/>
  <c r="V25" i="6"/>
  <c r="W25" i="6" s="1"/>
  <c r="V4" i="6"/>
  <c r="W4" i="6" s="1"/>
  <c r="V19" i="6"/>
  <c r="W19" i="6" s="1"/>
  <c r="V15" i="6"/>
  <c r="W15" i="6" s="1"/>
  <c r="V21" i="6"/>
  <c r="W21" i="6" s="1"/>
  <c r="V17" i="6"/>
  <c r="W17" i="6" s="1"/>
  <c r="V7" i="6"/>
  <c r="W7" i="6" s="1"/>
  <c r="V23" i="6"/>
  <c r="W23" i="6" s="1"/>
  <c r="V7" i="5"/>
  <c r="W7" i="5" s="1"/>
  <c r="V15" i="5"/>
  <c r="W15" i="5" s="1"/>
  <c r="V6" i="5"/>
  <c r="W6" i="5" s="1"/>
  <c r="V14" i="5"/>
  <c r="W14" i="5" s="1"/>
  <c r="V5" i="5"/>
  <c r="W5" i="5" s="1"/>
  <c r="V13" i="5"/>
  <c r="W13" i="5" s="1"/>
  <c r="V4" i="5"/>
  <c r="W4" i="5" s="1"/>
  <c r="V12" i="5"/>
  <c r="W12" i="5" s="1"/>
  <c r="V10" i="5"/>
  <c r="W10" i="5" s="1"/>
  <c r="V9" i="5"/>
  <c r="W9" i="5" s="1"/>
  <c r="V8" i="5"/>
  <c r="W8" i="5" s="1"/>
  <c r="V16" i="5"/>
  <c r="W16" i="5" s="1"/>
  <c r="V3" i="5"/>
  <c r="W3" i="5" s="1"/>
  <c r="V11" i="5"/>
  <c r="W11"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<sst xmlns="http://schemas.openxmlformats.org/spreadsheetml/2006/main" count="3055" uniqueCount="1388">
  <si>
    <t>三维激光扫描仪</t>
  </si>
  <si>
    <t>气相色谱质谱联用仪</t>
  </si>
  <si>
    <t>气质联用仪</t>
  </si>
  <si>
    <t>场发射扫描电子显微镜</t>
  </si>
  <si>
    <t>电感耦合等离子体质谱仪</t>
  </si>
  <si>
    <t>超高效合相色谱仪</t>
  </si>
  <si>
    <t>元素分析仪</t>
  </si>
  <si>
    <t>原子力显微镜</t>
  </si>
  <si>
    <t>微量热仪</t>
  </si>
  <si>
    <t>石英晶体微天平</t>
  </si>
  <si>
    <t>凝胶渗透色谱仪</t>
  </si>
  <si>
    <t>卧式加工中心</t>
  </si>
  <si>
    <t>三坐标测量仪</t>
  </si>
  <si>
    <t>高效液相色谱仪</t>
  </si>
  <si>
    <t>液压式压力试验机</t>
  </si>
  <si>
    <t>动态热机械分析仪</t>
  </si>
  <si>
    <t>超景深三维显微镜</t>
  </si>
  <si>
    <t>扫描电子显微镜</t>
  </si>
  <si>
    <t>声发射检测系统</t>
  </si>
  <si>
    <t>电子顺磁共振波谱仪</t>
  </si>
  <si>
    <t>实时荧光定量PCR仪</t>
  </si>
  <si>
    <t>电感耦合等离子体发射光谱仪</t>
  </si>
  <si>
    <t>气相色谱仪</t>
  </si>
  <si>
    <t>X射线衍射仪</t>
  </si>
  <si>
    <t>实时数字仿真系统</t>
  </si>
  <si>
    <t>偏光显微镜</t>
  </si>
  <si>
    <t>稳定同位素质谱仪</t>
  </si>
  <si>
    <t>全自动气体吸附分析仪</t>
  </si>
  <si>
    <t>序号</t>
    <phoneticPr fontId="3" type="noConversion"/>
  </si>
  <si>
    <t>所属单位</t>
    <phoneticPr fontId="3" type="noConversion"/>
  </si>
  <si>
    <t xml:space="preserve">电气工程学院 </t>
  </si>
  <si>
    <t xml:space="preserve">动物科学技术学院 </t>
  </si>
  <si>
    <t xml:space="preserve">分析测试中心 </t>
  </si>
  <si>
    <t xml:space="preserve">广西碳酸钙产业化工程院 </t>
  </si>
  <si>
    <t xml:space="preserve">海洋学院 </t>
  </si>
  <si>
    <t xml:space="preserve">化学化工学院 </t>
  </si>
  <si>
    <t xml:space="preserve">机械工程学院 </t>
  </si>
  <si>
    <t xml:space="preserve">计算机与电子信息学院 </t>
  </si>
  <si>
    <t xml:space="preserve">金属资源高效利用及环境保护协同创新中心 </t>
  </si>
  <si>
    <t xml:space="preserve">林学院 </t>
  </si>
  <si>
    <t xml:space="preserve">马克思主义学院 </t>
  </si>
  <si>
    <t xml:space="preserve">农学院 </t>
  </si>
  <si>
    <t xml:space="preserve">轻工与食品工程学院 </t>
  </si>
  <si>
    <t xml:space="preserve">生命科学与技术学院 </t>
  </si>
  <si>
    <t xml:space="preserve">土木建筑工程学院 </t>
  </si>
  <si>
    <t xml:space="preserve">文学院 </t>
  </si>
  <si>
    <t xml:space="preserve">物理科学与工程技术学院 </t>
  </si>
  <si>
    <t xml:space="preserve">亚热带农业生物资源保护与利用国家重点实验室 </t>
  </si>
  <si>
    <t xml:space="preserve">医学院 </t>
  </si>
  <si>
    <t xml:space="preserve">资源环境与材料学院 </t>
  </si>
  <si>
    <t>设备状态</t>
    <phoneticPr fontId="3" type="noConversion"/>
  </si>
  <si>
    <t>仪器编号</t>
    <phoneticPr fontId="3" type="noConversion"/>
  </si>
  <si>
    <t>仪器名称</t>
    <phoneticPr fontId="3" type="noConversion"/>
  </si>
  <si>
    <r>
      <rPr>
        <b/>
        <sz val="11"/>
        <color rgb="FF000000"/>
        <rFont val="微软雅黑"/>
        <family val="2"/>
        <charset val="134"/>
      </rPr>
      <t>仪器价格</t>
    </r>
    <r>
      <rPr>
        <b/>
        <sz val="11"/>
        <color rgb="FF000000"/>
        <rFont val="宋体"/>
        <family val="3"/>
        <charset val="134"/>
      </rPr>
      <t>（万元）</t>
    </r>
    <phoneticPr fontId="3" type="noConversion"/>
  </si>
  <si>
    <t>仪器负责人</t>
    <phoneticPr fontId="3" type="noConversion"/>
  </si>
  <si>
    <r>
      <rPr>
        <b/>
        <sz val="10"/>
        <color rgb="FF000000"/>
        <rFont val="微软雅黑"/>
        <family val="2"/>
        <charset val="134"/>
      </rPr>
      <t>2024使用机时</t>
    </r>
    <r>
      <rPr>
        <b/>
        <sz val="10"/>
        <color rgb="FF000000"/>
        <rFont val="Calibri"/>
        <family val="2"/>
      </rPr>
      <t xml:space="preserve">(h) </t>
    </r>
    <phoneticPr fontId="3" type="noConversion"/>
  </si>
  <si>
    <r>
      <rPr>
        <b/>
        <sz val="10"/>
        <color rgb="FF000000"/>
        <rFont val="微软雅黑"/>
        <family val="2"/>
        <charset val="134"/>
      </rPr>
      <t>2024测样机时</t>
    </r>
    <r>
      <rPr>
        <b/>
        <sz val="10"/>
        <color rgb="FF000000"/>
        <rFont val="Calibri"/>
        <family val="2"/>
      </rPr>
      <t xml:space="preserve"> </t>
    </r>
    <phoneticPr fontId="3" type="noConversion"/>
  </si>
  <si>
    <r>
      <t>2024</t>
    </r>
    <r>
      <rPr>
        <b/>
        <sz val="10"/>
        <color rgb="FF000000"/>
        <rFont val="宋体"/>
        <family val="2"/>
        <charset val="134"/>
      </rPr>
      <t>测样数</t>
    </r>
    <phoneticPr fontId="3" type="noConversion"/>
  </si>
  <si>
    <t>年度服务收益率</t>
    <phoneticPr fontId="3" type="noConversion"/>
  </si>
  <si>
    <t>机组自查（签字确认）</t>
    <phoneticPr fontId="3" type="noConversion"/>
  </si>
  <si>
    <t>单位考核结果（优秀、良好、合格或不合格）</t>
    <phoneticPr fontId="3" type="noConversion"/>
  </si>
  <si>
    <t>存在问题</t>
    <phoneticPr fontId="3" type="noConversion"/>
  </si>
  <si>
    <t>整改措施</t>
    <phoneticPr fontId="3" type="noConversion"/>
  </si>
  <si>
    <t>备注</t>
    <phoneticPr fontId="3" type="noConversion"/>
  </si>
  <si>
    <t>正常</t>
    <phoneticPr fontId="3" type="noConversion"/>
  </si>
  <si>
    <t>600MHz核磁共振波谱仪</t>
  </si>
  <si>
    <t xml:space="preserve">罗秋莲, 罗轩 </t>
  </si>
  <si>
    <t xml:space="preserve">柴坤刚 </t>
  </si>
  <si>
    <t>催化剂表征系统</t>
  </si>
  <si>
    <t xml:space="preserve">苏通明 </t>
  </si>
  <si>
    <t>气相色谱-质谱联用仪（三重四级杆）-2号机（中）</t>
  </si>
  <si>
    <t xml:space="preserve">罗轩 </t>
  </si>
  <si>
    <t>气相色谱-质谱联用仪（三重四级杆）-1号机（左）</t>
  </si>
  <si>
    <t>气相色谱-质谱联用仪（三重四级杆）-3号机（右）</t>
  </si>
  <si>
    <t xml:space="preserve">量子产率光谱仪 </t>
  </si>
  <si>
    <t xml:space="preserve">庞起, 陈培灿 </t>
  </si>
  <si>
    <t>多通道电化学工作站</t>
  </si>
  <si>
    <t xml:space="preserve">苏静 </t>
  </si>
  <si>
    <t>分子相互作用分析仪</t>
  </si>
  <si>
    <t xml:space="preserve">刘海波 </t>
  </si>
  <si>
    <t>比表面积和孔隙分析仪</t>
  </si>
  <si>
    <t xml:space="preserve">董丽辉 </t>
  </si>
  <si>
    <t>液相制备色谱仪</t>
  </si>
  <si>
    <t xml:space="preserve">杨婵 </t>
  </si>
  <si>
    <t>三维光学显微镜</t>
  </si>
  <si>
    <t xml:space="preserve">卢朝霞 </t>
  </si>
  <si>
    <t>气相色谱质谱联用仪（电子鼻）</t>
  </si>
  <si>
    <t xml:space="preserve">马丽 </t>
  </si>
  <si>
    <t>喷雾干燥仪</t>
  </si>
  <si>
    <t xml:space="preserve">孙建华 </t>
  </si>
  <si>
    <t xml:space="preserve">韦万兴 </t>
  </si>
  <si>
    <t>超临界液体萃取反应系统</t>
  </si>
  <si>
    <t xml:space="preserve">张友全 </t>
  </si>
  <si>
    <t>摩擦磨损试验机</t>
  </si>
  <si>
    <t>微分电化学质谱仪</t>
  </si>
  <si>
    <t xml:space="preserve">张华新 </t>
  </si>
  <si>
    <t>总有机碳分析仪</t>
  </si>
  <si>
    <t xml:space="preserve">胡华宇 </t>
  </si>
  <si>
    <t>多电极电化学测试系统</t>
  </si>
  <si>
    <t xml:space="preserve">孙建华, 廖丹葵 </t>
  </si>
  <si>
    <t>电催化腐蚀工作站</t>
  </si>
  <si>
    <t xml:space="preserve">崔学民 </t>
  </si>
  <si>
    <t>热重分析红外光谱联用仪</t>
  </si>
  <si>
    <t>恒温光催化表面光电压谱系统</t>
  </si>
  <si>
    <t xml:space="preserve">廖丹葵, 孙建华 </t>
  </si>
  <si>
    <t>多光谱光声断层扫描系统</t>
  </si>
  <si>
    <t xml:space="preserve">莫柳婷 </t>
  </si>
  <si>
    <t>超高分辨成像系统</t>
  </si>
  <si>
    <t xml:space="preserve">郭锐 </t>
  </si>
  <si>
    <t>小动物活体光学成像系统</t>
  </si>
  <si>
    <t>近红外二区活体成像系统</t>
  </si>
  <si>
    <t>荧光寿命共聚焦成像系统</t>
  </si>
  <si>
    <t>正倒置一体荧光显微镜</t>
  </si>
  <si>
    <t>多功能超声/电声谱分析仪</t>
  </si>
  <si>
    <t>台式核磁共振波谱仪</t>
  </si>
  <si>
    <t>三重串联四级杆气质联用仪</t>
  </si>
  <si>
    <t xml:space="preserve">尹诗斌 </t>
  </si>
  <si>
    <t>比表面与孔隙度分析仪</t>
  </si>
  <si>
    <t>蒸汽吸附仪</t>
  </si>
  <si>
    <t xml:space="preserve">赵钟兴 </t>
  </si>
  <si>
    <t>材料阻抗分析仪</t>
  </si>
  <si>
    <t>胶体与界面流变仪</t>
  </si>
  <si>
    <t xml:space="preserve">覃杏珍 </t>
  </si>
  <si>
    <t>台式X射线衍射仪</t>
  </si>
  <si>
    <t>DI探针扫描显微镜</t>
  </si>
  <si>
    <t xml:space="preserve">徐传辉 </t>
  </si>
  <si>
    <t>全自动元素分析仪</t>
  </si>
  <si>
    <t>原位漫反射红外光谱仪</t>
  </si>
  <si>
    <t>质谱仪</t>
  </si>
  <si>
    <t>蛋白质分离纯化仪</t>
  </si>
  <si>
    <t>毛细管电泳仪</t>
  </si>
  <si>
    <t>GE液相色谱仪</t>
  </si>
  <si>
    <t>凝胶色谱仪（水相）</t>
  </si>
  <si>
    <t>高温差示扫描量热仪</t>
  </si>
  <si>
    <t>微量量热仪</t>
  </si>
  <si>
    <t xml:space="preserve">童张法, 孙建华 </t>
  </si>
  <si>
    <t>凝胶色谱仪</t>
  </si>
  <si>
    <t xml:space="preserve">莫利书 </t>
  </si>
  <si>
    <t>气质谱联用仪</t>
  </si>
  <si>
    <t>静态颗粒图像分析仪</t>
  </si>
  <si>
    <t>等温滴定量热仪</t>
  </si>
  <si>
    <t>气相色谱-红外联用仪</t>
  </si>
  <si>
    <t>激光光散射仪</t>
  </si>
  <si>
    <t xml:space="preserve">龚福忠 </t>
  </si>
  <si>
    <t>扩散波谱仪</t>
  </si>
  <si>
    <t>模块化智能型高级高级流变仪</t>
  </si>
  <si>
    <t xml:space="preserve">周永红 </t>
  </si>
  <si>
    <t>故障</t>
    <phoneticPr fontId="3" type="noConversion"/>
  </si>
  <si>
    <t>全自动质量控制流变仪</t>
  </si>
  <si>
    <t>电感耦合等离子体质谱仪</t>
  </si>
  <si>
    <t>带催化反应器的高压裂解</t>
  </si>
  <si>
    <t>傅立叶变换红外光谱仪</t>
  </si>
  <si>
    <t>同步热分析仪</t>
  </si>
  <si>
    <t>化学吸附仪</t>
  </si>
  <si>
    <t>光学定位及运动捕捉系统</t>
  </si>
  <si>
    <t xml:space="preserve">蔡毓 </t>
  </si>
  <si>
    <t>先进储能电池实验系统</t>
  </si>
  <si>
    <t xml:space="preserve">宋春宁 </t>
  </si>
  <si>
    <t>实时仿真测试平台</t>
  </si>
  <si>
    <t xml:space="preserve">陆益民 </t>
  </si>
  <si>
    <t xml:space="preserve">便携式地物光谱仪 </t>
  </si>
  <si>
    <t xml:space="preserve">李修华 </t>
  </si>
  <si>
    <t>多功能高级过程控制系</t>
  </si>
  <si>
    <t xml:space="preserve">易丐 </t>
  </si>
  <si>
    <t>高压灭弧室模具</t>
  </si>
  <si>
    <t xml:space="preserve">黄萍 </t>
  </si>
  <si>
    <t>RT-LAB电力实时仿真系统</t>
  </si>
  <si>
    <t xml:space="preserve">谢玲玲 </t>
  </si>
  <si>
    <t xml:space="preserve">电动车及双向电能转换实验平台 </t>
  </si>
  <si>
    <t xml:space="preserve">宋绍剑 </t>
  </si>
  <si>
    <t>电力电子RCP快速控制平台</t>
  </si>
  <si>
    <t xml:space="preserve">临时 </t>
  </si>
  <si>
    <t>气-质分析系统</t>
  </si>
  <si>
    <t xml:space="preserve">郑含博 </t>
  </si>
  <si>
    <t xml:space="preserve">徐俊华 </t>
  </si>
  <si>
    <t>实时仿真器</t>
  </si>
  <si>
    <t xml:space="preserve">李畸勇 </t>
  </si>
  <si>
    <t xml:space="preserve">冲击电压发生器全自动试验系统 </t>
  </si>
  <si>
    <t>全能型成像系统</t>
  </si>
  <si>
    <t xml:space="preserve">蒋钦杨 </t>
  </si>
  <si>
    <t>多功能微孔板检测仪</t>
  </si>
  <si>
    <t xml:space="preserve">李志鹏 </t>
  </si>
  <si>
    <t>精子分析仪</t>
  </si>
  <si>
    <t xml:space="preserve">陈琴 </t>
  </si>
  <si>
    <t>纺锤体观测仪</t>
  </si>
  <si>
    <t xml:space="preserve">罗婵 </t>
  </si>
  <si>
    <t>全自动荧光显微镜</t>
  </si>
  <si>
    <t xml:space="preserve">王冬英 </t>
  </si>
  <si>
    <t>双色红外激光成像仪</t>
  </si>
  <si>
    <t xml:space="preserve">黄伟坚 </t>
  </si>
  <si>
    <t xml:space="preserve">胡庭俊, 何家康, 梁正敏 </t>
  </si>
  <si>
    <t>尼康倒置显微镜</t>
  </si>
  <si>
    <t>细菌鉴定及药敏分析系统</t>
  </si>
  <si>
    <t>定量PCR仪</t>
  </si>
  <si>
    <t>荧光定量PCR仪</t>
  </si>
  <si>
    <t>生物显微镜</t>
  </si>
  <si>
    <t xml:space="preserve">陆凤花 </t>
  </si>
  <si>
    <t>核磁共振成像分析仪</t>
  </si>
  <si>
    <t xml:space="preserve">李一星 </t>
  </si>
  <si>
    <t>一体化蛋白免疫印迹系统</t>
  </si>
  <si>
    <t xml:space="preserve">李辉 </t>
  </si>
  <si>
    <t>倒置显微镜</t>
  </si>
  <si>
    <t xml:space="preserve">李晓宁 </t>
  </si>
  <si>
    <t>细胞成像微孔板检测仪</t>
  </si>
  <si>
    <t xml:space="preserve">黄洁萍 </t>
  </si>
  <si>
    <t>智能蛋白液相色谱系统</t>
  </si>
  <si>
    <t>生物能量测定仪</t>
  </si>
  <si>
    <t>时差培养分析系统</t>
  </si>
  <si>
    <t>数字式基因分析仪</t>
  </si>
  <si>
    <t>全面实验动物监测系统</t>
  </si>
  <si>
    <t>小动物全定量多排MicroCT</t>
  </si>
  <si>
    <t>300KV场发射透射电子显微镜</t>
  </si>
  <si>
    <t>潘俊衡</t>
  </si>
  <si>
    <t>1600549s</t>
  </si>
  <si>
    <t>X-射线衍射仪</t>
  </si>
  <si>
    <t>1601144s</t>
  </si>
  <si>
    <t>拉曼光谱仪</t>
  </si>
  <si>
    <t>1601169S</t>
  </si>
  <si>
    <t>场发射扫描电镜</t>
  </si>
  <si>
    <t>1700105S</t>
  </si>
  <si>
    <t>球差校正环境透射电镜</t>
  </si>
  <si>
    <t>1704273S</t>
  </si>
  <si>
    <t>1706319S</t>
  </si>
  <si>
    <t>X射线光电子能谱仪</t>
  </si>
  <si>
    <t>2006413S</t>
  </si>
  <si>
    <t>高分辨场发射扫描电镜+电子束曝光系统</t>
  </si>
  <si>
    <t>2300364S</t>
  </si>
  <si>
    <t>液相色谱-电喷雾离子源-飞行时间质谱</t>
  </si>
  <si>
    <t>俸雪</t>
  </si>
  <si>
    <t>2300365S</t>
  </si>
  <si>
    <t>激光离子源高分辨质谱成像仪</t>
  </si>
  <si>
    <t>2300366S</t>
  </si>
  <si>
    <t>全二维气相色谱-四级杆-飞行时间质谱</t>
  </si>
  <si>
    <t>2402433S</t>
  </si>
  <si>
    <t>沃特世离子淌度高分辨质谱仪</t>
  </si>
  <si>
    <t>胡明锋</t>
  </si>
  <si>
    <t>2402449S</t>
  </si>
  <si>
    <t>基质辅助激光解析电离飞行时间质谱仪</t>
  </si>
  <si>
    <t>钟鸿英</t>
  </si>
  <si>
    <t>2402688S</t>
  </si>
  <si>
    <t>四级杆静电场轨道阱超高分辨质谱</t>
  </si>
  <si>
    <t>原子吸收分光光度计</t>
  </si>
  <si>
    <t>超临界超细微粒制备系统</t>
  </si>
  <si>
    <t>台式透射式电子显微镜</t>
  </si>
  <si>
    <t>X-射线双晶粉末衍射仪</t>
  </si>
  <si>
    <t xml:space="preserve">张俊, 韦朝帅 </t>
  </si>
  <si>
    <t>总溶解性无机碳分析仪</t>
  </si>
  <si>
    <t xml:space="preserve">陈小燕, 张俊 </t>
  </si>
  <si>
    <t>X射线粉末衍射仪</t>
  </si>
  <si>
    <t xml:space="preserve">张俊, 王丽伟 </t>
  </si>
  <si>
    <t>超高效液相色谱-三重四级杆质谱联用仪</t>
  </si>
  <si>
    <t xml:space="preserve">潘长桂, 张俊 </t>
  </si>
  <si>
    <t xml:space="preserve">张俊, 黄爱国 </t>
  </si>
  <si>
    <t>CTD采水器</t>
  </si>
  <si>
    <t xml:space="preserve">韦朝帅, 张俊 </t>
  </si>
  <si>
    <t xml:space="preserve">张俊, 张威 </t>
  </si>
  <si>
    <t>便携式高分辨率侧扫声呐</t>
  </si>
  <si>
    <t xml:space="preserve">黄荣永, 张俊 </t>
  </si>
  <si>
    <t>紫外可见分光光度计</t>
  </si>
  <si>
    <t xml:space="preserve">王丽伟, 张俊 </t>
  </si>
  <si>
    <t>连续监测荧光仪</t>
  </si>
  <si>
    <t xml:space="preserve">张俊 </t>
  </si>
  <si>
    <t xml:space="preserve">王广华, 张俊 </t>
  </si>
  <si>
    <t>浅地层剖面仪</t>
  </si>
  <si>
    <t xml:space="preserve">张俊, 黄荣永 </t>
  </si>
  <si>
    <t>全自动固相萃取仪</t>
  </si>
  <si>
    <t xml:space="preserve">裴继影, 张俊 </t>
  </si>
  <si>
    <t>原子吸收光谱仪</t>
  </si>
  <si>
    <t xml:space="preserve">张威, 张俊 </t>
  </si>
  <si>
    <t>全自动营养盐分析仪</t>
  </si>
  <si>
    <t>温湿度控制-气液配气系统</t>
  </si>
  <si>
    <t>水下原位营养盐分析仪</t>
  </si>
  <si>
    <t>超高效液相色谱仪</t>
  </si>
  <si>
    <t>水下高光谱剖面仪</t>
  </si>
  <si>
    <t>工业级大范围侧扫声呐</t>
  </si>
  <si>
    <t>多功能回声探测仪</t>
  </si>
  <si>
    <t>连续液流仪器分析仪</t>
  </si>
  <si>
    <t>微生物鉴定系统</t>
  </si>
  <si>
    <t xml:space="preserve">黄爱国, 张俊 </t>
  </si>
  <si>
    <t>电感耦合发射光谱仪</t>
  </si>
  <si>
    <t>高纯锗&amp;gamma;谱仪</t>
  </si>
  <si>
    <t xml:space="preserve">张俊, 孟敏 </t>
  </si>
  <si>
    <t>离子阱质谱仪</t>
  </si>
  <si>
    <t xml:space="preserve">张俊, 裴继影 </t>
  </si>
  <si>
    <t xml:space="preserve">张俊, 张瑞杰 </t>
  </si>
  <si>
    <t xml:space="preserve">基理测试, 张俊 </t>
  </si>
  <si>
    <t xml:space="preserve">显微激光共焦拉曼光谱仪 </t>
  </si>
  <si>
    <t xml:space="preserve">王丽伟, 韦朝帅, 张俊 </t>
  </si>
  <si>
    <t>浮游植物流式细胞仪</t>
  </si>
  <si>
    <t xml:space="preserve">张俊, 王文欢 </t>
  </si>
  <si>
    <t xml:space="preserve">张俊, 王丽伟, 基理测试 </t>
  </si>
  <si>
    <t xml:space="preserve">张俊, 江蕾蕾, 韦朝帅 </t>
  </si>
  <si>
    <t>岩芯综合测试系统</t>
  </si>
  <si>
    <t xml:space="preserve">范天来, 张俊 </t>
  </si>
  <si>
    <t>电子探针显微分析仪</t>
  </si>
  <si>
    <t xml:space="preserve">张俊, 王瑞（海洋） </t>
  </si>
  <si>
    <t xml:space="preserve">谢鹏 </t>
  </si>
  <si>
    <t>电感耦合等离子体发射光谱仪（二）</t>
  </si>
  <si>
    <t xml:space="preserve">李凌峰 </t>
  </si>
  <si>
    <t>电感耦合等离子体发射光谱仪（一）</t>
  </si>
  <si>
    <t>离子色谱仪</t>
  </si>
  <si>
    <t>共聚焦显微拉曼光谱仪</t>
  </si>
  <si>
    <t>非接触式光学引伸计</t>
  </si>
  <si>
    <t xml:space="preserve">温洁明 </t>
  </si>
  <si>
    <t>切削力测量系统</t>
  </si>
  <si>
    <t xml:space="preserve">胡珊珊 </t>
  </si>
  <si>
    <t>三轴联动立式铣削加工中心</t>
  </si>
  <si>
    <t xml:space="preserve">梁旭斌 </t>
  </si>
  <si>
    <t>数据采集及功率测试系统</t>
  </si>
  <si>
    <t xml:space="preserve">陈琳 </t>
  </si>
  <si>
    <t>自动仓储物流系统</t>
  </si>
  <si>
    <t xml:space="preserve">冯建强 </t>
  </si>
  <si>
    <t>CO2激光切割机</t>
  </si>
  <si>
    <t>轮毂测功机</t>
  </si>
  <si>
    <t xml:space="preserve">姚起宏 </t>
  </si>
  <si>
    <t>故障诊断综合模拟实验台</t>
  </si>
  <si>
    <t xml:space="preserve">李欣欣 </t>
  </si>
  <si>
    <t>连续激光金属切割机</t>
  </si>
  <si>
    <t>柔性制造系统</t>
  </si>
  <si>
    <t xml:space="preserve">董振 </t>
  </si>
  <si>
    <t>六轴工业机器人</t>
  </si>
  <si>
    <t xml:space="preserve">潘海鸿 </t>
  </si>
  <si>
    <t>发动机多通道燃烧分析仪</t>
  </si>
  <si>
    <t xml:space="preserve">黄豪中 </t>
  </si>
  <si>
    <t>振动噪音测试与监测实验系统</t>
  </si>
  <si>
    <t>机电综合训练平台</t>
  </si>
  <si>
    <t>轮式拖拉机</t>
  </si>
  <si>
    <t xml:space="preserve">杨望 </t>
  </si>
  <si>
    <t>喷涂机器人系统</t>
  </si>
  <si>
    <t xml:space="preserve">曹晓中 </t>
  </si>
  <si>
    <t>光固化3D打印机</t>
  </si>
  <si>
    <t>精密激光焊接机</t>
  </si>
  <si>
    <t>连续激光焊接机</t>
  </si>
  <si>
    <t>纳秒脉冲YAG激光器</t>
  </si>
  <si>
    <t>激光干涉系统</t>
  </si>
  <si>
    <t>四轴加工中心</t>
  </si>
  <si>
    <t xml:space="preserve">冯建强, 冯建强 </t>
  </si>
  <si>
    <t>大型机床激光测量系统</t>
  </si>
  <si>
    <t>立式加工中心</t>
  </si>
  <si>
    <t>集装箱式发动机实验台架</t>
  </si>
  <si>
    <t>超快泵浦阴影成像系统</t>
  </si>
  <si>
    <t xml:space="preserve">龙雨, 周俊 </t>
  </si>
  <si>
    <t xml:space="preserve">林勇传 </t>
  </si>
  <si>
    <t>超级表面粗糙度轮廓测量系统</t>
  </si>
  <si>
    <t xml:space="preserve">冯建强, 董振 </t>
  </si>
  <si>
    <t>高速运动分析仪</t>
  </si>
  <si>
    <t xml:space="preserve">韦为 </t>
  </si>
  <si>
    <t>高速摄像机</t>
  </si>
  <si>
    <t xml:space="preserve">郑战光 </t>
  </si>
  <si>
    <t>精密微流控芯片加工系统</t>
  </si>
  <si>
    <t xml:space="preserve">陈远汾 </t>
  </si>
  <si>
    <t>高分辨率电流体喷印设备</t>
  </si>
  <si>
    <t>超声非线性研究系统</t>
  </si>
  <si>
    <t xml:space="preserve">黄振峰 </t>
  </si>
  <si>
    <t>虚拟现实LED显示平台</t>
  </si>
  <si>
    <t>行走作业机械实验平台液压组件及其测控系统</t>
  </si>
  <si>
    <t>高精度高分辨率激光干涉测量系统</t>
  </si>
  <si>
    <t xml:space="preserve">林琳 </t>
  </si>
  <si>
    <t>微纳3D打印系统</t>
  </si>
  <si>
    <t>超快激光加工系统</t>
  </si>
  <si>
    <t>高功率激光系统</t>
  </si>
  <si>
    <t xml:space="preserve">周俊 </t>
  </si>
  <si>
    <t>加工中心</t>
  </si>
  <si>
    <t>发动机颗粒排放分析仪</t>
  </si>
  <si>
    <t>机床、机器人工作测试仪</t>
  </si>
  <si>
    <t>电子万能材料试验机</t>
  </si>
  <si>
    <t>交流电力测功机系统</t>
  </si>
  <si>
    <t>发动机气体采集分析仪</t>
  </si>
  <si>
    <t>激光表面处理系统</t>
  </si>
  <si>
    <t>蓝光激光焊接机</t>
  </si>
  <si>
    <t>全彩色多材料打印机</t>
  </si>
  <si>
    <t>光电一体化显微分析系统</t>
  </si>
  <si>
    <t xml:space="preserve">尤晖, 陈远汾 </t>
  </si>
  <si>
    <t>工业机器人智能装配线实训平台</t>
  </si>
  <si>
    <t>立式五轴联动加工中心</t>
  </si>
  <si>
    <t>宽带可调光源</t>
  </si>
  <si>
    <t xml:space="preserve">张振荣 </t>
  </si>
  <si>
    <t>力反馈触觉交互系统</t>
  </si>
  <si>
    <t xml:space="preserve">张学军 </t>
  </si>
  <si>
    <t>液态金属创新电子制造系统</t>
  </si>
  <si>
    <t xml:space="preserve">何华光 </t>
  </si>
  <si>
    <t>超级并行计算机系统</t>
  </si>
  <si>
    <t xml:space="preserve">杨锋 </t>
  </si>
  <si>
    <t>ICP-AES电感耦合等离子发射光谱</t>
  </si>
  <si>
    <t xml:space="preserve">叶海梅, 梁春燕, 王欣鹏 </t>
  </si>
  <si>
    <t>紫外可见光近红外分光光谱仪</t>
  </si>
  <si>
    <t xml:space="preserve">马光灿, 李文棠, 梁春燕, 王欣鹏 </t>
  </si>
  <si>
    <t xml:space="preserve">梁春燕, 叶海梅, 王欣鹏 </t>
  </si>
  <si>
    <t>红外显微镜</t>
  </si>
  <si>
    <t xml:space="preserve">王欣鹏 </t>
  </si>
  <si>
    <t>纳米颗粒跟踪分析仪</t>
  </si>
  <si>
    <t xml:space="preserve">梁春燕, 叶海梅, 马光灿, 王欣鹏 </t>
  </si>
  <si>
    <t>多站全自动比表面与孔隙度分析仪</t>
  </si>
  <si>
    <t>ARC加速量热仪（同步热分析仪（DSC/DTA-TG））</t>
  </si>
  <si>
    <t xml:space="preserve">王友彬, 叶海梅, 梁春燕, 王欣鹏 </t>
  </si>
  <si>
    <t>台式扫描电镜能谱一体机</t>
  </si>
  <si>
    <t>流变仪</t>
  </si>
  <si>
    <t>高灵敏稳瞬态荧光光谱仪</t>
  </si>
  <si>
    <t>CO2通量测定仪</t>
  </si>
  <si>
    <t xml:space="preserve">汤新艺 </t>
  </si>
  <si>
    <t>CO2稳定同位素分析仪</t>
  </si>
  <si>
    <t>便携式光合作用测量系统</t>
  </si>
  <si>
    <t>光合作用系统测量系统</t>
  </si>
  <si>
    <t xml:space="preserve">朱俊杰 </t>
  </si>
  <si>
    <t>超灵敏多功能成像仪</t>
  </si>
  <si>
    <t xml:space="preserve">胡颖 </t>
  </si>
  <si>
    <t xml:space="preserve">吴庆标 </t>
  </si>
  <si>
    <t>纤维形态分析仪</t>
  </si>
  <si>
    <t xml:space="preserve">乔梦吉 </t>
  </si>
  <si>
    <t>叶绿素荧光成像测量系统</t>
  </si>
  <si>
    <t>荧光全自动测量系统</t>
  </si>
  <si>
    <t>PAM测定仪</t>
  </si>
  <si>
    <t>全自动间断化学分析仪</t>
  </si>
  <si>
    <t xml:space="preserve">胡颖, 吴庆标 </t>
  </si>
  <si>
    <t>叶绿素荧光成像系统</t>
  </si>
  <si>
    <t xml:space="preserve">朱俊杰, 胡颖 </t>
  </si>
  <si>
    <t>便携式光合作用测定仪</t>
  </si>
  <si>
    <t>蛋白质快速层析系统</t>
  </si>
  <si>
    <t>全自动细胞成像分析系统</t>
  </si>
  <si>
    <t>超速冷冻离心机</t>
  </si>
  <si>
    <t>近地层通量观测系统</t>
  </si>
  <si>
    <t>多通道土壤碳通量量系统</t>
  </si>
  <si>
    <t>步入式植物培养室</t>
  </si>
  <si>
    <t xml:space="preserve">王磊（林学）, 乔梦吉 </t>
  </si>
  <si>
    <t xml:space="preserve">王磊（林学） </t>
  </si>
  <si>
    <t>脑电位分析仪</t>
  </si>
  <si>
    <t xml:space="preserve">蒋钦 </t>
  </si>
  <si>
    <t xml:space="preserve">刘燕梅, 路丹 </t>
  </si>
  <si>
    <t xml:space="preserve">周勋波 </t>
  </si>
  <si>
    <t>自动微生物鉴定仪</t>
  </si>
  <si>
    <t xml:space="preserve">路丹, 梁琼月 </t>
  </si>
  <si>
    <t>电感耦合等离子质谱仪</t>
  </si>
  <si>
    <t xml:space="preserve">梁琼月, 路丹, 刘燕梅 </t>
  </si>
  <si>
    <t>气相色谱仪(甲烷、氧化亚氮和二氧化碳）</t>
  </si>
  <si>
    <t xml:space="preserve">路丹, 刘燕梅 </t>
  </si>
  <si>
    <t>全自动凯氏定氮仪</t>
  </si>
  <si>
    <t xml:space="preserve">路丹, 梁琼月, 刘燕梅 </t>
  </si>
  <si>
    <t>高速逆流萃取仪</t>
  </si>
  <si>
    <t xml:space="preserve">董登峰 </t>
  </si>
  <si>
    <t>甘蔗测序及表型数据并行分析服务器</t>
  </si>
  <si>
    <t xml:space="preserve">王梓廷 </t>
  </si>
  <si>
    <t xml:space="preserve">刘燕梅, 梁琼月, 路丹 </t>
  </si>
  <si>
    <t>快速溶剂萃取仪</t>
  </si>
  <si>
    <t>超景深三维显微系统</t>
  </si>
  <si>
    <t xml:space="preserve">王小云 </t>
  </si>
  <si>
    <t xml:space="preserve">路丹, 刘燕梅, 梁琼月 </t>
  </si>
  <si>
    <t>植物光合生理监测系统</t>
  </si>
  <si>
    <t xml:space="preserve">袁鹏丽 </t>
  </si>
  <si>
    <t>傅里叶红外光谱仪</t>
  </si>
  <si>
    <t xml:space="preserve">梁琼月, 刘燕梅, 路丹 </t>
  </si>
  <si>
    <t>叶绿素荧光远程监测系统</t>
  </si>
  <si>
    <t xml:space="preserve">郑德洪 </t>
  </si>
  <si>
    <t>连续流动化学分析仪</t>
  </si>
  <si>
    <t>电动荧光体视显微镜</t>
  </si>
  <si>
    <t xml:space="preserve">许雄彪 </t>
  </si>
  <si>
    <t xml:space="preserve">黄智刚 </t>
  </si>
  <si>
    <t>田间车载表型数据采集设备</t>
  </si>
  <si>
    <t>调制叶绿素荧光成像系统</t>
  </si>
  <si>
    <t>田间可移动框架式作物表型平台</t>
  </si>
  <si>
    <t>连续流动分析仪</t>
  </si>
  <si>
    <t>痕量植物乙烯气体监测系统</t>
  </si>
  <si>
    <t>无人机成像高光谱设备</t>
  </si>
  <si>
    <t>研究级别电动正置荧光显微镜</t>
  </si>
  <si>
    <t>多功能聚糖多聚糖分析仪</t>
  </si>
  <si>
    <t xml:space="preserve">黄江锋 </t>
  </si>
  <si>
    <t>多旋翼无人机</t>
  </si>
  <si>
    <t>步入式植物生长箱</t>
  </si>
  <si>
    <t>大型植物培养箱</t>
  </si>
  <si>
    <t>便携式光合-荧光测量系统</t>
  </si>
  <si>
    <t>液相色谱-质谱联用仪</t>
  </si>
  <si>
    <t xml:space="preserve">李雪生 </t>
  </si>
  <si>
    <t>三重四级杆气质联用仪</t>
  </si>
  <si>
    <t>作物根系表型数据分析设备</t>
  </si>
  <si>
    <t>X-光扫描成像分析系统</t>
  </si>
  <si>
    <t xml:space="preserve">姜毅 </t>
  </si>
  <si>
    <t>打浆机</t>
  </si>
  <si>
    <t xml:space="preserve">卫威 </t>
  </si>
  <si>
    <t>差示扫描量热仪</t>
  </si>
  <si>
    <t xml:space="preserve"> 白云霞, 姜毅 </t>
  </si>
  <si>
    <t>鲍尔纤维筛分仪</t>
  </si>
  <si>
    <t>零距离抗张仪</t>
  </si>
  <si>
    <t>制备型高效液相色谱仪</t>
  </si>
  <si>
    <t>全自动固/液直接测汞仪</t>
  </si>
  <si>
    <t xml:space="preserve">莫海涛 </t>
  </si>
  <si>
    <t>跨膜分相分离系统</t>
  </si>
  <si>
    <t xml:space="preserve">张健 </t>
  </si>
  <si>
    <t>尘埃匀度仪</t>
  </si>
  <si>
    <t>全能型凝胶渗透色谱分析仪</t>
  </si>
  <si>
    <t>超微粉碎机</t>
  </si>
  <si>
    <t xml:space="preserve">王磊（轻工） </t>
  </si>
  <si>
    <t>蛋白纯化仪</t>
  </si>
  <si>
    <t>物性测定仪</t>
  </si>
  <si>
    <t xml:space="preserve">姜毅,  白云霞 </t>
  </si>
  <si>
    <t xml:space="preserve">陆登俊, 王磊（轻工） </t>
  </si>
  <si>
    <t>超临界二氧化碳萃取仪</t>
  </si>
  <si>
    <t>纸张表面强度测定仪</t>
  </si>
  <si>
    <t xml:space="preserve">李许生 </t>
  </si>
  <si>
    <t xml:space="preserve">黄丽婕 </t>
  </si>
  <si>
    <t>超声多普勒测速仪</t>
  </si>
  <si>
    <t xml:space="preserve">沙九龙 </t>
  </si>
  <si>
    <t>膜分析仪</t>
  </si>
  <si>
    <t xml:space="preserve">刘新亮 </t>
  </si>
  <si>
    <t>微量注射成型仪</t>
  </si>
  <si>
    <t xml:space="preserve">鲁鹏 </t>
  </si>
  <si>
    <t>多功能酶标仪</t>
  </si>
  <si>
    <t xml:space="preserve">李树波 </t>
  </si>
  <si>
    <t>抗压强度测试仪</t>
  </si>
  <si>
    <t>本特森透气度和粗糙度仪</t>
  </si>
  <si>
    <t>真空动态滤水仪</t>
  </si>
  <si>
    <t>比表面积和孔隙度分析仪</t>
  </si>
  <si>
    <t xml:space="preserve">钱光付 </t>
  </si>
  <si>
    <t>动态滤水仪</t>
  </si>
  <si>
    <t>微电极系统</t>
  </si>
  <si>
    <t>快速粘度分析仪</t>
  </si>
  <si>
    <t xml:space="preserve">姜毅, 符珍 </t>
  </si>
  <si>
    <t>透湿性测试仪</t>
  </si>
  <si>
    <t xml:space="preserve">王磊（轻工）, 吴敏 </t>
  </si>
  <si>
    <t>凯塞法快速纸页成型器</t>
  </si>
  <si>
    <t>等离子化学气相沉积系统</t>
  </si>
  <si>
    <t>压差法合体透过率测试仪</t>
  </si>
  <si>
    <t xml:space="preserve">吴敏, 王磊（轻工） </t>
  </si>
  <si>
    <t xml:space="preserve">江虹锐, 姜毅 </t>
  </si>
  <si>
    <t>荧光显微镜</t>
  </si>
  <si>
    <t>顶空气相色谱仪</t>
  </si>
  <si>
    <t xml:space="preserve">刘亚青, 卫威 </t>
  </si>
  <si>
    <t>PFI磨</t>
  </si>
  <si>
    <t>模块化流变仪工作站</t>
  </si>
  <si>
    <t xml:space="preserve">符珍 </t>
  </si>
  <si>
    <t xml:space="preserve">赵辉, 鲁鹏 </t>
  </si>
  <si>
    <t xml:space="preserve">赵辉 </t>
  </si>
  <si>
    <t>动态纸页成型器</t>
  </si>
  <si>
    <t>实验室压光机</t>
  </si>
  <si>
    <t>全自动定氮仪</t>
  </si>
  <si>
    <t>立式蒸煮锅</t>
  </si>
  <si>
    <t>高速全自动氨基酸分析仪</t>
  </si>
  <si>
    <t>实验室涂布机</t>
  </si>
  <si>
    <t xml:space="preserve">梁辰 </t>
  </si>
  <si>
    <t xml:space="preserve">何千 </t>
  </si>
  <si>
    <t>胶黏物分析仪</t>
  </si>
  <si>
    <t xml:space="preserve">毛伟, 肖丕泽, 卫威 </t>
  </si>
  <si>
    <t>气质联用色谱仪</t>
  </si>
  <si>
    <t xml:space="preserve">莫海涛, 宋雪萍 </t>
  </si>
  <si>
    <t>微量混合流变仪</t>
  </si>
  <si>
    <t xml:space="preserve">卫威, 鲁鹏 </t>
  </si>
  <si>
    <t>智能味觉分析系统-电子舌</t>
  </si>
  <si>
    <t xml:space="preserve">陈德慰, 姜毅,  白云霞 </t>
  </si>
  <si>
    <t>等离子体光谱仪</t>
  </si>
  <si>
    <t>气质联用仪（含有套嗅觉识别器）</t>
  </si>
  <si>
    <t>激光导热仪</t>
  </si>
  <si>
    <t>纤维分析仪</t>
  </si>
  <si>
    <t>石墨炉原子吸收光谱仪</t>
  </si>
  <si>
    <t xml:space="preserve">刘亚青 </t>
  </si>
  <si>
    <t>荧光光谱仪</t>
  </si>
  <si>
    <t xml:space="preserve">曾林涛, 卫威 </t>
  </si>
  <si>
    <t>气相色谱离子迁移谱（GC-IMS）</t>
  </si>
  <si>
    <t>扫描电镜（表面微观测试仪）</t>
  </si>
  <si>
    <t>制糖生产技术中试系统</t>
  </si>
  <si>
    <t xml:space="preserve">杭方学 </t>
  </si>
  <si>
    <t>高浓连续式盘磨机</t>
  </si>
  <si>
    <t>高压离子色谱</t>
  </si>
  <si>
    <t xml:space="preserve">姜言 </t>
  </si>
  <si>
    <t>实验室蒸煮器</t>
  </si>
  <si>
    <t>高压微射流均质机</t>
  </si>
  <si>
    <t>透射电子显微镜</t>
  </si>
  <si>
    <t>核磁共振波谱仪（NMR）</t>
  </si>
  <si>
    <t>细胞成像与定量分析系统</t>
  </si>
  <si>
    <t xml:space="preserve">周洁 </t>
  </si>
  <si>
    <t xml:space="preserve">杨洋 </t>
  </si>
  <si>
    <t>全自动生长曲线分析仪</t>
  </si>
  <si>
    <t xml:space="preserve">姜伟 </t>
  </si>
  <si>
    <t xml:space="preserve">梁钰 </t>
  </si>
  <si>
    <t xml:space="preserve">刘君梁 </t>
  </si>
  <si>
    <t>三维光学切片成像增强模块</t>
  </si>
  <si>
    <t xml:space="preserve">樊宪伟 </t>
  </si>
  <si>
    <t>全能型分子成像系统</t>
  </si>
  <si>
    <t xml:space="preserve">刘云峰, 欧倩 </t>
  </si>
  <si>
    <t>双通道测量系统</t>
  </si>
  <si>
    <t>微分干涉显微成像系统</t>
  </si>
  <si>
    <t xml:space="preserve">何正国 </t>
  </si>
  <si>
    <t>多联发酵罐</t>
  </si>
  <si>
    <t xml:space="preserve">冯家勋 </t>
  </si>
  <si>
    <t>LED多色光高精度人工气候箱</t>
  </si>
  <si>
    <t xml:space="preserve">杨江义 </t>
  </si>
  <si>
    <t>二维液相色谱分离仪</t>
  </si>
  <si>
    <t xml:space="preserve">黄时海 </t>
  </si>
  <si>
    <t>人工气候室</t>
  </si>
  <si>
    <t>14通道声学振动分析仪</t>
  </si>
  <si>
    <t xml:space="preserve">王文宁 </t>
  </si>
  <si>
    <t>企业级3D打印机</t>
  </si>
  <si>
    <t xml:space="preserve">韦良 </t>
  </si>
  <si>
    <t>钻孔孔壁检测仪</t>
  </si>
  <si>
    <t xml:space="preserve">刘宗辉 </t>
  </si>
  <si>
    <t>超高精度全站仪</t>
  </si>
  <si>
    <t xml:space="preserve">邓年清 </t>
  </si>
  <si>
    <t>降雨模拟及变坡土槽系统</t>
  </si>
  <si>
    <t xml:space="preserve">杨云川 </t>
  </si>
  <si>
    <t>钢筋锈蚀检测仪</t>
  </si>
  <si>
    <t xml:space="preserve">谢开仲 </t>
  </si>
  <si>
    <t>落锤弯沉仪</t>
  </si>
  <si>
    <t xml:space="preserve">孟勇军 </t>
  </si>
  <si>
    <t>结构疲劳动态应变测试系统</t>
  </si>
  <si>
    <t xml:space="preserve">胡旭 </t>
  </si>
  <si>
    <t>非接触式应变位移测量系统</t>
  </si>
  <si>
    <t>地理信息系统桌面软件</t>
  </si>
  <si>
    <t xml:space="preserve">吴宇华 </t>
  </si>
  <si>
    <t>热重分析仪</t>
  </si>
  <si>
    <t xml:space="preserve">刘剑辉 </t>
  </si>
  <si>
    <t>垂直反力架</t>
  </si>
  <si>
    <t>流速仪</t>
  </si>
  <si>
    <t xml:space="preserve">张小飞 </t>
  </si>
  <si>
    <t>超声波混凝土扫描检测仪</t>
  </si>
  <si>
    <t>视频动静态位移检测系统</t>
  </si>
  <si>
    <t xml:space="preserve">柯璐 </t>
  </si>
  <si>
    <t>激光粒度仪</t>
  </si>
  <si>
    <t xml:space="preserve">基理测试, 刘宗辉 </t>
  </si>
  <si>
    <t>多通道声发射仪</t>
  </si>
  <si>
    <t>智能信号采集处理分析系统</t>
  </si>
  <si>
    <t>航测无人机</t>
  </si>
  <si>
    <t xml:space="preserve">黄莹 </t>
  </si>
  <si>
    <t xml:space="preserve">混凝土砂浆3D打印系统 建研华测HC-3Dprt  </t>
  </si>
  <si>
    <t xml:space="preserve">应敬伟 </t>
  </si>
  <si>
    <t>地质探测仪</t>
  </si>
  <si>
    <t>非接触应变测量系统</t>
  </si>
  <si>
    <t xml:space="preserve">陈隆德 </t>
  </si>
  <si>
    <t>模块化智能型高级流变仪</t>
  </si>
  <si>
    <t>组合式加载框架系统</t>
  </si>
  <si>
    <t xml:space="preserve">胡旭, 龙彦杰, 陈威谊 </t>
  </si>
  <si>
    <t xml:space="preserve">李静 </t>
  </si>
  <si>
    <t>岩石与混凝土力学试验系统</t>
  </si>
  <si>
    <t xml:space="preserve">龚马驰, 龚马驰 </t>
  </si>
  <si>
    <t>反力架系统</t>
  </si>
  <si>
    <t>台式X-射线衍射仪</t>
  </si>
  <si>
    <t>电磁雷达</t>
  </si>
  <si>
    <t>分布式布里渊光时域分析仪</t>
  </si>
  <si>
    <t xml:space="preserve">郭晓 </t>
  </si>
  <si>
    <t>工程材料动态力学测试仪</t>
  </si>
  <si>
    <t>多模块结构振动测试与分析系</t>
  </si>
  <si>
    <t>多模块结构振动测试与分析系统</t>
  </si>
  <si>
    <t>离子研磨仪</t>
  </si>
  <si>
    <t xml:space="preserve">贾恒瑞, 刘剑辉 </t>
  </si>
  <si>
    <t>静态数据采集、分析系统</t>
  </si>
  <si>
    <t xml:space="preserve">张永兵 </t>
  </si>
  <si>
    <t>材料微纳米力学原位测试系统</t>
  </si>
  <si>
    <t>裂缝监测拉压分析系统</t>
  </si>
  <si>
    <t xml:space="preserve">龚马驰 </t>
  </si>
  <si>
    <t>电子图档信息化管理系统软件</t>
  </si>
  <si>
    <t xml:space="preserve">林启富 </t>
  </si>
  <si>
    <t>桥梁3D光学测试系统</t>
  </si>
  <si>
    <t>电机控制动三轴试验系统</t>
  </si>
  <si>
    <t>网络分布式同步采集分析系统</t>
  </si>
  <si>
    <t>非饱和土三轴实验仪</t>
  </si>
  <si>
    <t xml:space="preserve">王业田 </t>
  </si>
  <si>
    <t>水利防灾减灾综合平台</t>
  </si>
  <si>
    <t xml:space="preserve">陈立华 </t>
  </si>
  <si>
    <t>无线应变测试系统</t>
  </si>
  <si>
    <t>FCS协调加载控制系统</t>
  </si>
  <si>
    <t xml:space="preserve">龙彦杰, 胡旭 </t>
  </si>
  <si>
    <t>水槽二维造波造流系统</t>
  </si>
  <si>
    <t xml:space="preserve">巫志文 </t>
  </si>
  <si>
    <t>拉扭复合疲劳试验机</t>
  </si>
  <si>
    <t xml:space="preserve">卢福聪 </t>
  </si>
  <si>
    <t>液压伺服多功能材料试验系统</t>
  </si>
  <si>
    <t>地震模拟振动台</t>
  </si>
  <si>
    <t>MTS土木结构加载测试系统</t>
  </si>
  <si>
    <t>分布式光纤测试系统</t>
  </si>
  <si>
    <t>48通道岩爆微震监测系统</t>
  </si>
  <si>
    <t xml:space="preserve">苏国韶 </t>
  </si>
  <si>
    <t>3D成像及孔隙率分析系统</t>
  </si>
  <si>
    <t>材料试验机</t>
  </si>
  <si>
    <t>高压伺服动真三轴试验机</t>
  </si>
  <si>
    <t xml:space="preserve">郑志 </t>
  </si>
  <si>
    <t>MTS电液伺服协调加载系统</t>
  </si>
  <si>
    <t>12000KN电液伺服大型多功能结构试验系统</t>
  </si>
  <si>
    <t>眼动追踪系统</t>
  </si>
  <si>
    <t xml:space="preserve">周石泉 </t>
  </si>
  <si>
    <t>高级傅立叶变红外光谱仪</t>
  </si>
  <si>
    <t xml:space="preserve">刘海镇, 罗辉 </t>
  </si>
  <si>
    <t>P-C-T测试仪</t>
  </si>
  <si>
    <t xml:space="preserve">罗辉, 伍志业, 刘海镇 </t>
  </si>
  <si>
    <t>快速退火炉</t>
  </si>
  <si>
    <t xml:space="preserve">苗蕾 </t>
  </si>
  <si>
    <t xml:space="preserve">熊定康 </t>
  </si>
  <si>
    <t>动态采样质谱仪</t>
  </si>
  <si>
    <t xml:space="preserve">伍志业, 刘海镇, 罗辉 </t>
  </si>
  <si>
    <t xml:space="preserve">基理测试, 蓝志强 </t>
  </si>
  <si>
    <t>纳米力学性能测试系统</t>
  </si>
  <si>
    <t xml:space="preserve">陶小马 </t>
  </si>
  <si>
    <t>光学多道分析系统</t>
  </si>
  <si>
    <t>铁电分析仪</t>
  </si>
  <si>
    <t>瞬态表面光电压谱仪</t>
  </si>
  <si>
    <t xml:space="preserve">阚志鹏 </t>
  </si>
  <si>
    <t>智能吸附分析仪</t>
  </si>
  <si>
    <t>热重&amp;mdash;质谱&amp;mdash;红外连用仪</t>
  </si>
  <si>
    <t xml:space="preserve">罗辉, 刘海镇 </t>
  </si>
  <si>
    <t>飞秒激光器</t>
  </si>
  <si>
    <t xml:space="preserve">梁毅 </t>
  </si>
  <si>
    <t xml:space="preserve">田植群 </t>
  </si>
  <si>
    <t>深度光刻机</t>
  </si>
  <si>
    <t xml:space="preserve">刘瑶 </t>
  </si>
  <si>
    <t>磁控溅射镀膜机</t>
  </si>
  <si>
    <t xml:space="preserve">万玲玉, 莫小明 </t>
  </si>
  <si>
    <t>锂电测试系统</t>
  </si>
  <si>
    <t>多站比表面积测试系统BET</t>
  </si>
  <si>
    <t xml:space="preserve">田植群, 周涛 </t>
  </si>
  <si>
    <t>光谱探测器</t>
  </si>
  <si>
    <t xml:space="preserve">邹炳锁, 姚上飞 </t>
  </si>
  <si>
    <t>光电催化测试系统</t>
  </si>
  <si>
    <t>电化学测试仪</t>
  </si>
  <si>
    <t xml:space="preserve">黄海富 </t>
  </si>
  <si>
    <t>探测器光谱响应标定系统</t>
  </si>
  <si>
    <t xml:space="preserve">林涛 </t>
  </si>
  <si>
    <t>热电参数测试系统</t>
  </si>
  <si>
    <t xml:space="preserve">陶小马, 王戎丞 </t>
  </si>
  <si>
    <t>反应离子刻蚀机</t>
  </si>
  <si>
    <t>任意波形发生器</t>
  </si>
  <si>
    <t xml:space="preserve">韦克金, 张鹤千, 刘馨 </t>
  </si>
  <si>
    <t>压力组分等温测试系统</t>
  </si>
  <si>
    <t xml:space="preserve">伍志业, 罗辉, 刘海镇 </t>
  </si>
  <si>
    <t>近场直写静电纺丝系统</t>
  </si>
  <si>
    <t xml:space="preserve">陈黎, 李永胜 </t>
  </si>
  <si>
    <t>低压CVD</t>
  </si>
  <si>
    <t>阻抗分析仪</t>
  </si>
  <si>
    <t>X射线及断层扫描装置</t>
  </si>
  <si>
    <t xml:space="preserve">刘宏邦 </t>
  </si>
  <si>
    <t>高清晰度示波器</t>
  </si>
  <si>
    <t xml:space="preserve">张鹤千, 韦克金, 刘馨 </t>
  </si>
  <si>
    <t>外延片PL谱扫描成像仪</t>
  </si>
  <si>
    <t>高真空单辊旋淬条带制备</t>
  </si>
  <si>
    <t xml:space="preserve">陈红梅 </t>
  </si>
  <si>
    <t xml:space="preserve">徐帅凯 </t>
  </si>
  <si>
    <t>傅里叶变换红外光谱仪</t>
  </si>
  <si>
    <t xml:space="preserve">田植群, 唐美 </t>
  </si>
  <si>
    <t>双室磁控溅射沉积系统</t>
  </si>
  <si>
    <t xml:space="preserve">黄宇阳 </t>
  </si>
  <si>
    <t>矢量网络分析仪</t>
  </si>
  <si>
    <t>隧道扫描显微分析系统</t>
  </si>
  <si>
    <t xml:space="preserve">刘海镇, 罗辉, 韦琴勤 </t>
  </si>
  <si>
    <t xml:space="preserve"> 研究级倒置显微镜 </t>
  </si>
  <si>
    <t xml:space="preserve">陈平 </t>
  </si>
  <si>
    <t>真空快速退火炉</t>
  </si>
  <si>
    <t>CW激光器</t>
  </si>
  <si>
    <t>皮秒脉冲激光器</t>
  </si>
  <si>
    <t>激光颗粒分析系统</t>
  </si>
  <si>
    <t>低温真空探针台</t>
  </si>
  <si>
    <t xml:space="preserve">李少宏, 陈黎 </t>
  </si>
  <si>
    <t xml:space="preserve">邓承浩 </t>
  </si>
  <si>
    <t>纳米发电机阵列测试系统</t>
  </si>
  <si>
    <t xml:space="preserve">瞿杭, 陈黎 </t>
  </si>
  <si>
    <t>共聚焦显微光学系统</t>
  </si>
  <si>
    <t>半导体参数测试系统</t>
  </si>
  <si>
    <t>锂离子电池测试装置系统</t>
  </si>
  <si>
    <t xml:space="preserve">梁先庆 </t>
  </si>
  <si>
    <t>真空放电等离子烧结炉</t>
  </si>
  <si>
    <t xml:space="preserve">莫小明 </t>
  </si>
  <si>
    <t>动态剪切流变系统</t>
  </si>
  <si>
    <t>智能气敏分析系统</t>
  </si>
  <si>
    <t>X-射线单晶衍射仪</t>
  </si>
  <si>
    <t xml:space="preserve">徐守磊 </t>
  </si>
  <si>
    <t>量子点LED真空制备系统</t>
  </si>
  <si>
    <t xml:space="preserve">赵家龙 </t>
  </si>
  <si>
    <t xml:space="preserve">载流子特性测试系统 </t>
  </si>
  <si>
    <t>角分辨光谱系统AR</t>
  </si>
  <si>
    <t xml:space="preserve">邹炳锁 </t>
  </si>
  <si>
    <t>激光直写系统</t>
  </si>
  <si>
    <t>电子束扫描显微镜</t>
  </si>
  <si>
    <t>放电等离子体烧结系统</t>
  </si>
  <si>
    <t>高纯锗探测系统</t>
  </si>
  <si>
    <t>塞贝克系数测量仪</t>
  </si>
  <si>
    <t>宽光谱穆勒矩阵椭偏仪</t>
  </si>
  <si>
    <t>燃料电池综合性能测试系统</t>
  </si>
  <si>
    <t>无损方块电阻测试仪</t>
  </si>
  <si>
    <t xml:space="preserve">孙文红 </t>
  </si>
  <si>
    <t>高温石墨炉</t>
  </si>
  <si>
    <t>稳态瞬态荧光光谱仪</t>
  </si>
  <si>
    <t>光刻机</t>
  </si>
  <si>
    <t>电子束蒸发仪</t>
  </si>
  <si>
    <t>磁控溅射仪</t>
  </si>
  <si>
    <t>快速显微共聚焦拉曼成像系统</t>
  </si>
  <si>
    <t xml:space="preserve">姚上飞, 邹炳锁 </t>
  </si>
  <si>
    <t>量子点LED光谱探测系统</t>
  </si>
  <si>
    <t>压电力扫描探针显微系统</t>
  </si>
  <si>
    <t xml:space="preserve">熊伟明, Support, 唐美 </t>
  </si>
  <si>
    <t>电子式动静态材料试验机</t>
  </si>
  <si>
    <t>光谱系统</t>
  </si>
  <si>
    <t>紫外曝光系统</t>
  </si>
  <si>
    <t xml:space="preserve">林涛, 邓承浩 </t>
  </si>
  <si>
    <t>飞秒可调激光系统</t>
  </si>
  <si>
    <t>高分辨X射线衍射仪</t>
  </si>
  <si>
    <t>原子层沉积系统</t>
  </si>
  <si>
    <t>光学浮区炉</t>
  </si>
  <si>
    <t xml:space="preserve">武文霞, 熊定康 </t>
  </si>
  <si>
    <t>综合物性测量系统</t>
  </si>
  <si>
    <t>电子探针</t>
  </si>
  <si>
    <t>高级研究显微镜</t>
  </si>
  <si>
    <t xml:space="preserve">许惠艳 </t>
  </si>
  <si>
    <t>制备液相色谱仪</t>
  </si>
  <si>
    <t xml:space="preserve">胡炜, 朱平川 </t>
  </si>
  <si>
    <t>超高压液相色谱仪（故障）</t>
  </si>
  <si>
    <t xml:space="preserve">朱平川, 胡炜 </t>
  </si>
  <si>
    <t>全自动蛋白质测序仪</t>
  </si>
  <si>
    <t xml:space="preserve">付强 </t>
  </si>
  <si>
    <t xml:space="preserve">岑卫健 </t>
  </si>
  <si>
    <t>三重四级杆液质联用仪</t>
  </si>
  <si>
    <t xml:space="preserve">朱平川 </t>
  </si>
  <si>
    <t>蛋白纯化系统</t>
  </si>
  <si>
    <t xml:space="preserve">明振华 </t>
  </si>
  <si>
    <t xml:space="preserve">黄婧 </t>
  </si>
  <si>
    <t xml:space="preserve">李茹 </t>
  </si>
  <si>
    <t>荧光定量PCR仪（2号机）</t>
  </si>
  <si>
    <t>冷冻替代仪</t>
  </si>
  <si>
    <t xml:space="preserve">Ru Li </t>
  </si>
  <si>
    <t>高精度探入式植物生长箱</t>
  </si>
  <si>
    <t xml:space="preserve">刘云峰 </t>
  </si>
  <si>
    <t>正置全自动万能显微镜</t>
  </si>
  <si>
    <t>激光快速扫描成像系统</t>
  </si>
  <si>
    <t>双色红外激光成像系统</t>
  </si>
  <si>
    <t>离子色谱系统</t>
  </si>
  <si>
    <t>全自动正置微分干涉荧光显微镜</t>
  </si>
  <si>
    <t>高级光合荧光测量系统</t>
  </si>
  <si>
    <t xml:space="preserve">姚伟 </t>
  </si>
  <si>
    <t xml:space="preserve">赵帅 </t>
  </si>
  <si>
    <t>超薄切片机（电镜室）</t>
  </si>
  <si>
    <t xml:space="preserve">岑卫健, 周洁 </t>
  </si>
  <si>
    <t>圆二色谱仪</t>
  </si>
  <si>
    <t xml:space="preserve">胡炜 </t>
  </si>
  <si>
    <t>蛋白质分离纯化系统</t>
  </si>
  <si>
    <t>气相色谱串联三重四级杆质谱联用仪</t>
  </si>
  <si>
    <t>激光显微切割系统</t>
  </si>
  <si>
    <t xml:space="preserve">周洁, 共聚焦助管 </t>
  </si>
  <si>
    <t>植物活体成像系统</t>
  </si>
  <si>
    <t xml:space="preserve">刘云峰, 谢季臻, 周洁 </t>
  </si>
  <si>
    <t>声波聚焦流式细胞仪</t>
  </si>
  <si>
    <t xml:space="preserve">付强, 郭梓恒（分析流式助管） </t>
  </si>
  <si>
    <t>高压冷冻仪</t>
  </si>
  <si>
    <t>激光扫描共聚焦显微镜</t>
  </si>
  <si>
    <t xml:space="preserve">胡利华, 周洁, 共聚焦助管 </t>
  </si>
  <si>
    <t xml:space="preserve">周洁, 邹承武, 杨苑, 李文璟 </t>
  </si>
  <si>
    <t xml:space="preserve">电镜助管, 岑卫健 </t>
  </si>
  <si>
    <t>流式细胞仪-分选</t>
  </si>
  <si>
    <t xml:space="preserve">兰美玉（分选流式助管）, 付强 </t>
  </si>
  <si>
    <t>激光共聚焦扫描显微镜</t>
  </si>
  <si>
    <t xml:space="preserve">共聚焦助管, 周洁, 胡炜 </t>
  </si>
  <si>
    <t>液相色谱质谱联用仪</t>
  </si>
  <si>
    <t xml:space="preserve">蒋佳莉, 付强 </t>
  </si>
  <si>
    <t>组合式质谱仪</t>
  </si>
  <si>
    <t>PXI多模组自动控制器</t>
  </si>
  <si>
    <t xml:space="preserve">临时, 谌小维 </t>
  </si>
  <si>
    <t>蛋白质自动酶切系统</t>
  </si>
  <si>
    <t xml:space="preserve">于津鹏 </t>
  </si>
  <si>
    <t>双光子显微镜研发平台</t>
  </si>
  <si>
    <t>微滴式数字PCR仪</t>
  </si>
  <si>
    <t>全自动蛋白质分析仪</t>
  </si>
  <si>
    <t>双光子电生理联合平台</t>
  </si>
  <si>
    <t>超高效液相-离子阱质谱联用仪</t>
  </si>
  <si>
    <t xml:space="preserve">刘旭 </t>
  </si>
  <si>
    <t>精密电子万能材料试验机</t>
  </si>
  <si>
    <t xml:space="preserve">高伟 </t>
  </si>
  <si>
    <t xml:space="preserve">雷声远 </t>
  </si>
  <si>
    <t>激光分子束外延系统</t>
  </si>
  <si>
    <t xml:space="preserve">何欢 </t>
  </si>
  <si>
    <t>全自动微生物鉴定仪</t>
  </si>
  <si>
    <t xml:space="preserve">廖静妮, 杨惟薇 </t>
  </si>
  <si>
    <t>万能硬度计</t>
  </si>
  <si>
    <t xml:space="preserve">周开文 </t>
  </si>
  <si>
    <t>材料力学试验系统(英斯特朗万能试验机)</t>
  </si>
  <si>
    <t>等离子体增强原子层沉积系统</t>
  </si>
  <si>
    <t xml:space="preserve">王丽双 </t>
  </si>
  <si>
    <t>疲劳试验机</t>
  </si>
  <si>
    <t>塞贝克系数电阻率测试仪</t>
  </si>
  <si>
    <t xml:space="preserve">张思念 </t>
  </si>
  <si>
    <t>双室油淬加压力真空炉</t>
  </si>
  <si>
    <t xml:space="preserve">林郭强 </t>
  </si>
  <si>
    <t xml:space="preserve">许征兵 </t>
  </si>
  <si>
    <t xml:space="preserve">尹诗斌, 沈培康 </t>
  </si>
  <si>
    <t>高温DSC仪器</t>
  </si>
  <si>
    <t>小型台式X射线衍射仪</t>
  </si>
  <si>
    <t>高温红外线热像仪</t>
  </si>
  <si>
    <t xml:space="preserve">曾建民 </t>
  </si>
  <si>
    <t>数控雕刻机</t>
  </si>
  <si>
    <t xml:space="preserve">谢扬球 </t>
  </si>
  <si>
    <t>颗粒气泡粘脱附测试仪</t>
  </si>
  <si>
    <t xml:space="preserve">莫伟 </t>
  </si>
  <si>
    <t>大型科研透反光偏光显微镜</t>
  </si>
  <si>
    <t xml:space="preserve">彭振安 </t>
  </si>
  <si>
    <t>半导体参数分析仪</t>
  </si>
  <si>
    <t>特殊条件下气体粉尘液雾爆炸参数试验装置</t>
  </si>
  <si>
    <t xml:space="preserve">张睿冲 </t>
  </si>
  <si>
    <t>接触角测量仪</t>
  </si>
  <si>
    <t xml:space="preserve">张思念, 贺媚 </t>
  </si>
  <si>
    <t>丹东多晶X射线衍射仪</t>
  </si>
  <si>
    <t>TA动态力学分析仪</t>
  </si>
  <si>
    <t xml:space="preserve">唐鹏 </t>
  </si>
  <si>
    <t>空区三维扫描仪系统</t>
  </si>
  <si>
    <t xml:space="preserve">陈庆发 </t>
  </si>
  <si>
    <t>重-磁-浮半工业处理系统</t>
  </si>
  <si>
    <t xml:space="preserve">封金鹏 </t>
  </si>
  <si>
    <t>三维彩色打印系统</t>
  </si>
  <si>
    <t>低速走丝电火花线切割机床</t>
  </si>
  <si>
    <t>激光熔化快速成型机</t>
  </si>
  <si>
    <t>近红外光谱分析仪</t>
  </si>
  <si>
    <t>激光测量仪</t>
  </si>
  <si>
    <t>大剂量热天平</t>
  </si>
  <si>
    <t xml:space="preserve">韦炫辰, 柏秀奎 </t>
  </si>
  <si>
    <t>高效液相色谱</t>
  </si>
  <si>
    <t xml:space="preserve">王南南 </t>
  </si>
  <si>
    <t>热重-红外联用仪</t>
  </si>
  <si>
    <t>扩散氢测定仪</t>
  </si>
  <si>
    <t>赤泥炉环保设备</t>
  </si>
  <si>
    <t xml:space="preserve">莫继华, 曾建民 </t>
  </si>
  <si>
    <t>激光导热系数测定仪</t>
  </si>
  <si>
    <t>光纤耦合输出全固态激光加工机</t>
  </si>
  <si>
    <t>三维采样测量仪</t>
  </si>
  <si>
    <t xml:space="preserve">韦春华 </t>
  </si>
  <si>
    <t>电动荧光显微镜</t>
  </si>
  <si>
    <t xml:space="preserve">贺媚, 张思念 </t>
  </si>
  <si>
    <t>JK落重试验机</t>
  </si>
  <si>
    <t xml:space="preserve">杨金林 </t>
  </si>
  <si>
    <t>等离子体发射光谱仪(赛默飞ICP)</t>
  </si>
  <si>
    <t xml:space="preserve">陆璇, 叶海梅, 梁春燕, 马光灿, 王欣鹏 </t>
  </si>
  <si>
    <t>扫描电镜</t>
  </si>
  <si>
    <t xml:space="preserve">潘利文 </t>
  </si>
  <si>
    <t>电感耦合等离子发射光谱仪</t>
  </si>
  <si>
    <t xml:space="preserve">杨惟薇, 董海丽, 廖静妮 </t>
  </si>
  <si>
    <t>蠕变试验机</t>
  </si>
  <si>
    <t xml:space="preserve">基理测试, 周开文 </t>
  </si>
  <si>
    <t>高温显微镜</t>
  </si>
  <si>
    <t>桌面台式扫描电镜</t>
  </si>
  <si>
    <t xml:space="preserve">韦炫辰, 雷声远 </t>
  </si>
  <si>
    <t>热膨胀仪</t>
  </si>
  <si>
    <t xml:space="preserve">张思念, 陈锡勇 </t>
  </si>
  <si>
    <t>正置高温金相显微镜</t>
  </si>
  <si>
    <t>冲击试验机</t>
  </si>
  <si>
    <t>热重-红外-气相色谱质谱联用系统</t>
  </si>
  <si>
    <t>准分子激光器</t>
  </si>
  <si>
    <t>环境三维探针分析系统（原子力显微镜）</t>
  </si>
  <si>
    <t>多铁材料磁电测量系统</t>
  </si>
  <si>
    <t>多功能热电材料测试系统</t>
  </si>
  <si>
    <t xml:space="preserve">张思念, 廖长忠 </t>
  </si>
  <si>
    <t>直读光谱仪</t>
  </si>
  <si>
    <t>振动样品磁强计VSM</t>
  </si>
  <si>
    <t>激光拉曼光谱仪</t>
  </si>
  <si>
    <t>真空高频熔融试验机</t>
  </si>
  <si>
    <t>条纹相机</t>
  </si>
  <si>
    <t>稳态-瞬态荧光光谱仪</t>
  </si>
  <si>
    <t xml:space="preserve">张思念, 彭辉 </t>
  </si>
  <si>
    <t>高精度纳米材料沉淀打印设备</t>
  </si>
  <si>
    <t>X射线荧光元素分析仪XRF</t>
  </si>
  <si>
    <t>二维X射线衍射仪</t>
  </si>
  <si>
    <t xml:space="preserve">周开文, 罗能能 </t>
  </si>
  <si>
    <t xml:space="preserve"> X射线衍射仪   X-射线衍射</t>
  </si>
  <si>
    <t xml:space="preserve">何奥平 </t>
  </si>
  <si>
    <t xml:space="preserve">廖静妮, 杨惟薇, 董海丽 </t>
  </si>
  <si>
    <t>新型高分辨场发射扫描电镜</t>
  </si>
  <si>
    <t xml:space="preserve">杜振涛 </t>
  </si>
  <si>
    <t>原位SEM纳米力学性能测试系统</t>
  </si>
  <si>
    <t xml:space="preserve">何奥平, 王南南 </t>
  </si>
  <si>
    <t>热力模拟试验机</t>
  </si>
  <si>
    <t xml:space="preserve">赵艳君 </t>
  </si>
  <si>
    <t>X射线光电子谱和二次中性粒子质谱联合系统</t>
  </si>
  <si>
    <t xml:space="preserve">杨文超 </t>
  </si>
  <si>
    <t>合计</t>
    <phoneticPr fontId="1" type="noConversion"/>
  </si>
  <si>
    <t>2024年40万及以上收入（元）</t>
    <phoneticPr fontId="1" type="noConversion"/>
  </si>
  <si>
    <t>1912491S</t>
  </si>
  <si>
    <t>2016922S</t>
  </si>
  <si>
    <t>1901072S</t>
  </si>
  <si>
    <t>2016986S</t>
  </si>
  <si>
    <t>1500908S</t>
  </si>
  <si>
    <t>2102152S</t>
  </si>
  <si>
    <t>2017650S</t>
  </si>
  <si>
    <t>1813931S</t>
  </si>
  <si>
    <t>1500967S</t>
  </si>
  <si>
    <t>1500420S</t>
  </si>
  <si>
    <t>1502290S</t>
  </si>
  <si>
    <t>2100840S</t>
  </si>
  <si>
    <t>1502327S</t>
  </si>
  <si>
    <t>2012684S</t>
  </si>
  <si>
    <t>2011463S</t>
  </si>
  <si>
    <t>1601659S</t>
  </si>
  <si>
    <t>1502532S</t>
  </si>
  <si>
    <t>2004460S</t>
  </si>
  <si>
    <t>1604828S</t>
  </si>
  <si>
    <t>1502533S</t>
  </si>
  <si>
    <t>1601560S</t>
  </si>
  <si>
    <t>2004451S</t>
  </si>
  <si>
    <t>1601550S</t>
  </si>
  <si>
    <t>1604848S</t>
  </si>
  <si>
    <t>2004461S</t>
  </si>
  <si>
    <t>1604823S</t>
  </si>
  <si>
    <t>1901952S</t>
  </si>
  <si>
    <t>1604846S</t>
  </si>
  <si>
    <t>1604821S</t>
  </si>
  <si>
    <t>1500271S</t>
  </si>
  <si>
    <t>1601566S</t>
  </si>
  <si>
    <t>1817224S</t>
  </si>
  <si>
    <t>1604824S</t>
  </si>
  <si>
    <t>1601562S</t>
  </si>
  <si>
    <t>1700527S</t>
  </si>
  <si>
    <t>1500272S</t>
  </si>
  <si>
    <t>1604850S</t>
  </si>
  <si>
    <t>1604830S</t>
  </si>
  <si>
    <t>1601548S</t>
  </si>
  <si>
    <t>1604838S</t>
  </si>
  <si>
    <t>1801598S</t>
  </si>
  <si>
    <t>1605520S</t>
  </si>
  <si>
    <t>1604826S</t>
  </si>
  <si>
    <t>1604836S</t>
  </si>
  <si>
    <t>1912620S</t>
  </si>
  <si>
    <t>1604825S</t>
  </si>
  <si>
    <t>1604819S</t>
  </si>
  <si>
    <t>1708020S</t>
  </si>
  <si>
    <t>1801939S</t>
  </si>
  <si>
    <t>2003568S</t>
  </si>
  <si>
    <t>2004182S</t>
  </si>
  <si>
    <t>2012898S</t>
  </si>
  <si>
    <t>2206132S</t>
  </si>
  <si>
    <t>2102118S</t>
  </si>
  <si>
    <t>1501192S</t>
  </si>
  <si>
    <t>2102391S</t>
  </si>
  <si>
    <t>2306588S</t>
  </si>
  <si>
    <t>2306587S</t>
  </si>
  <si>
    <t>1904678S</t>
  </si>
  <si>
    <t>1810845S</t>
  </si>
  <si>
    <t>2306590S</t>
  </si>
  <si>
    <t>2306589S</t>
  </si>
  <si>
    <t>2306591S</t>
  </si>
  <si>
    <t>1802543S</t>
  </si>
  <si>
    <t>2000027S</t>
  </si>
  <si>
    <t>2012672S</t>
  </si>
  <si>
    <t>2004748S</t>
  </si>
  <si>
    <t>1501261S</t>
  </si>
  <si>
    <t>2012321S</t>
  </si>
  <si>
    <t>1812736S</t>
  </si>
  <si>
    <t>1500287S</t>
  </si>
  <si>
    <t>2004181S</t>
  </si>
  <si>
    <t>2003796S</t>
  </si>
  <si>
    <t>2206133S</t>
  </si>
  <si>
    <t>2102120S</t>
  </si>
  <si>
    <t>2002003S</t>
  </si>
  <si>
    <t>1801723S</t>
  </si>
  <si>
    <t>1916233S</t>
  </si>
  <si>
    <t>2003618S</t>
  </si>
  <si>
    <t>2003544S</t>
  </si>
  <si>
    <t>2002542S</t>
  </si>
  <si>
    <t>2003806S</t>
  </si>
  <si>
    <t>2013879S</t>
  </si>
  <si>
    <t>1500858S</t>
  </si>
  <si>
    <t>2102812S</t>
  </si>
  <si>
    <t>2102813S</t>
  </si>
  <si>
    <t>2011039S</t>
  </si>
  <si>
    <t>2104115S</t>
  </si>
  <si>
    <t>2104114S</t>
  </si>
  <si>
    <t>2102238S</t>
  </si>
  <si>
    <t>2104295S</t>
  </si>
  <si>
    <t>2104296S</t>
  </si>
  <si>
    <t>2011040S</t>
  </si>
  <si>
    <t>2100942S</t>
  </si>
  <si>
    <t>2100943S</t>
  </si>
  <si>
    <t>1601651S</t>
  </si>
  <si>
    <t>2103561S</t>
  </si>
  <si>
    <t>2014295S</t>
  </si>
  <si>
    <t>2104238S</t>
  </si>
  <si>
    <t>2104116S</t>
  </si>
  <si>
    <t>2104297S</t>
  </si>
  <si>
    <t>1701590S</t>
  </si>
  <si>
    <t>1901586S</t>
  </si>
  <si>
    <t>2106629S</t>
  </si>
  <si>
    <t>2012430S</t>
  </si>
  <si>
    <t>1502614s</t>
  </si>
  <si>
    <t>2102884S</t>
  </si>
  <si>
    <t>2102885S</t>
  </si>
  <si>
    <t>1801380S</t>
  </si>
  <si>
    <t>2104455S</t>
  </si>
  <si>
    <t>2005074S</t>
  </si>
  <si>
    <t>1500189S</t>
  </si>
  <si>
    <t>1710260S</t>
  </si>
  <si>
    <t>2103087S</t>
  </si>
  <si>
    <t>2011370S</t>
  </si>
  <si>
    <t>2104073S</t>
  </si>
  <si>
    <t>2104074S</t>
  </si>
  <si>
    <t>2012306S</t>
  </si>
  <si>
    <t>2100400S</t>
  </si>
  <si>
    <t>2101950S</t>
  </si>
  <si>
    <t>2104072S</t>
  </si>
  <si>
    <t>2104069S</t>
  </si>
  <si>
    <t>2104344S</t>
  </si>
  <si>
    <t>2104105S</t>
  </si>
  <si>
    <t>2202357S</t>
  </si>
  <si>
    <t>2102771S</t>
  </si>
  <si>
    <t>2103232S</t>
  </si>
  <si>
    <t>2011036S</t>
  </si>
  <si>
    <t>1907813S</t>
  </si>
  <si>
    <t>1609588S</t>
  </si>
  <si>
    <t>1609252S</t>
  </si>
  <si>
    <t>2017251S</t>
  </si>
  <si>
    <t>1907886S</t>
  </si>
  <si>
    <t>2200245S</t>
  </si>
  <si>
    <t>2100268S</t>
  </si>
  <si>
    <t>1602118S</t>
  </si>
  <si>
    <t>1904502S</t>
  </si>
  <si>
    <t>1700615S</t>
  </si>
  <si>
    <t>2200506S</t>
  </si>
  <si>
    <t>1818470S</t>
  </si>
  <si>
    <t>1801802S</t>
  </si>
  <si>
    <t>1801579S</t>
  </si>
  <si>
    <t>1500431S</t>
  </si>
  <si>
    <t>2001935S</t>
  </si>
  <si>
    <t>1601603S</t>
  </si>
  <si>
    <t>1904659S</t>
  </si>
  <si>
    <t>1601653S</t>
  </si>
  <si>
    <t>2010804S</t>
  </si>
  <si>
    <t>1919323S</t>
  </si>
  <si>
    <t>1500302S</t>
  </si>
  <si>
    <t>1904533S</t>
  </si>
  <si>
    <t>1902032S</t>
  </si>
  <si>
    <t>2014430S</t>
  </si>
  <si>
    <t>1812974S</t>
  </si>
  <si>
    <t>2010801S</t>
  </si>
  <si>
    <t>2102791S</t>
  </si>
  <si>
    <t>2010802S</t>
  </si>
  <si>
    <t>1918576S</t>
  </si>
  <si>
    <t>2102683S</t>
  </si>
  <si>
    <t>2103678S</t>
  </si>
  <si>
    <t>1906301S</t>
  </si>
  <si>
    <t>2014357S</t>
  </si>
  <si>
    <t>2010800S</t>
  </si>
  <si>
    <t>2105273S</t>
  </si>
  <si>
    <t>2102697S</t>
  </si>
  <si>
    <t>2102790S</t>
  </si>
  <si>
    <t>2001710S</t>
  </si>
  <si>
    <t>2001929S</t>
  </si>
  <si>
    <t>2103679S</t>
  </si>
  <si>
    <t>2301570S</t>
  </si>
  <si>
    <t>2001988S</t>
  </si>
  <si>
    <t>2017672S</t>
  </si>
  <si>
    <t>1501868S</t>
  </si>
  <si>
    <t>2001947S</t>
  </si>
  <si>
    <t>2100415S</t>
  </si>
  <si>
    <t>2100410S</t>
  </si>
  <si>
    <t>2402352S</t>
  </si>
  <si>
    <t>2001946S</t>
  </si>
  <si>
    <t>1702756S</t>
  </si>
  <si>
    <t>2001981S</t>
  </si>
  <si>
    <t>2100692S</t>
  </si>
  <si>
    <t>1814392S</t>
  </si>
  <si>
    <t>2200525S</t>
  </si>
  <si>
    <t>2003804S</t>
  </si>
  <si>
    <t>2001984S</t>
  </si>
  <si>
    <t>1702145S</t>
  </si>
  <si>
    <t>1702447S</t>
  </si>
  <si>
    <t>1903265S</t>
  </si>
  <si>
    <t>2100409S</t>
  </si>
  <si>
    <t>2018953S</t>
  </si>
  <si>
    <t>1815774S</t>
  </si>
  <si>
    <t>1600308S</t>
  </si>
  <si>
    <t>1701362S</t>
  </si>
  <si>
    <t>2402320S</t>
  </si>
  <si>
    <t>2100416S</t>
  </si>
  <si>
    <t>1903300S</t>
  </si>
  <si>
    <t>2001990S</t>
  </si>
  <si>
    <t>2001833S</t>
  </si>
  <si>
    <t>2100693S</t>
  </si>
  <si>
    <t>1601912S</t>
  </si>
  <si>
    <t>1815594S</t>
  </si>
  <si>
    <t>2100411S</t>
  </si>
  <si>
    <t>2001945S</t>
  </si>
  <si>
    <t>2100413S</t>
  </si>
  <si>
    <t>2001982S</t>
  </si>
  <si>
    <t>1817343S</t>
  </si>
  <si>
    <t>1701364S</t>
  </si>
  <si>
    <t>1702757S</t>
  </si>
  <si>
    <t>2402267S</t>
  </si>
  <si>
    <t>1702150S</t>
  </si>
  <si>
    <t>2001979S</t>
  </si>
  <si>
    <t>1702149s</t>
  </si>
  <si>
    <t>1700950S</t>
  </si>
  <si>
    <t>2104823S</t>
  </si>
  <si>
    <t>1917802S</t>
  </si>
  <si>
    <t>2005965S</t>
  </si>
  <si>
    <t>2101094S</t>
  </si>
  <si>
    <t>2011788S</t>
  </si>
  <si>
    <t>1700281S</t>
  </si>
  <si>
    <t>1817174S</t>
  </si>
  <si>
    <t>1702523S</t>
  </si>
  <si>
    <t>2018645S</t>
  </si>
  <si>
    <t>2101898S</t>
  </si>
  <si>
    <t>2000135S</t>
  </si>
  <si>
    <t>2017450S</t>
  </si>
  <si>
    <t>2101649S</t>
  </si>
  <si>
    <t>2000937S</t>
  </si>
  <si>
    <t>2301132S</t>
  </si>
  <si>
    <t>1907326S</t>
  </si>
  <si>
    <t>2101906S</t>
  </si>
  <si>
    <t>1906210S</t>
  </si>
  <si>
    <t>1911592S</t>
  </si>
  <si>
    <t>1905521S</t>
  </si>
  <si>
    <t>2209106S</t>
  </si>
  <si>
    <t>1904067S</t>
  </si>
  <si>
    <t>2013416S</t>
  </si>
  <si>
    <t>2301131S</t>
  </si>
  <si>
    <t>2301130S</t>
  </si>
  <si>
    <t>1817175S</t>
  </si>
  <si>
    <t>2101905S</t>
  </si>
  <si>
    <t>2102586S</t>
  </si>
  <si>
    <t>2203956S</t>
  </si>
  <si>
    <t>2101893S</t>
  </si>
  <si>
    <t>2101894S</t>
  </si>
  <si>
    <t>2209109S</t>
  </si>
  <si>
    <t>1907811S</t>
  </si>
  <si>
    <t>2100367S</t>
  </si>
  <si>
    <t>1904068S</t>
  </si>
  <si>
    <t>2013683S</t>
  </si>
  <si>
    <t>2203034S</t>
  </si>
  <si>
    <t>2006110S</t>
  </si>
  <si>
    <t>2201667S</t>
  </si>
  <si>
    <t>2006582S</t>
  </si>
  <si>
    <t>2301139S</t>
  </si>
  <si>
    <t>2016034S</t>
  </si>
  <si>
    <t>2011328S</t>
  </si>
  <si>
    <t>2011467S</t>
  </si>
  <si>
    <t>2011356S</t>
  </si>
  <si>
    <t>1903341S</t>
  </si>
  <si>
    <t>2200951S</t>
  </si>
  <si>
    <t>1601145S</t>
  </si>
  <si>
    <t>1815584S</t>
  </si>
  <si>
    <t>1815585S</t>
  </si>
  <si>
    <t>1815586S</t>
  </si>
  <si>
    <t>1501642S</t>
  </si>
  <si>
    <t>2100291S</t>
  </si>
  <si>
    <t>1818201S</t>
  </si>
  <si>
    <t>1815525S</t>
  </si>
  <si>
    <t>1815587S</t>
  </si>
  <si>
    <t>1815588S</t>
  </si>
  <si>
    <t>2101416S</t>
  </si>
  <si>
    <t>2100318S</t>
  </si>
  <si>
    <t>1818360S</t>
  </si>
  <si>
    <t>1818361S</t>
  </si>
  <si>
    <t>1903122S</t>
  </si>
  <si>
    <t>2101415S</t>
  </si>
  <si>
    <t>1901972S</t>
  </si>
  <si>
    <t>1600550S</t>
  </si>
  <si>
    <t>2207602S</t>
  </si>
  <si>
    <t>1815107S</t>
  </si>
  <si>
    <t>1904528S</t>
  </si>
  <si>
    <t>1601146S</t>
  </si>
  <si>
    <t>1904529S</t>
  </si>
  <si>
    <t>2006571S</t>
  </si>
  <si>
    <t>2206356S</t>
  </si>
  <si>
    <t>2100319S</t>
  </si>
  <si>
    <t>1912937S</t>
  </si>
  <si>
    <t>1818362S</t>
  </si>
  <si>
    <t>1502352S</t>
  </si>
  <si>
    <t>2016807S</t>
  </si>
  <si>
    <t>1817177S</t>
  </si>
  <si>
    <t>1900702S</t>
  </si>
  <si>
    <t>2013271S</t>
  </si>
  <si>
    <t>2200362S</t>
  </si>
  <si>
    <t>2100292S</t>
  </si>
  <si>
    <t>2111453S</t>
  </si>
  <si>
    <t>2011419S</t>
  </si>
  <si>
    <t>2011466S</t>
  </si>
  <si>
    <t>1904573S</t>
  </si>
  <si>
    <t>2005802S</t>
  </si>
  <si>
    <t>2200309S</t>
  </si>
  <si>
    <t>2006574S</t>
  </si>
  <si>
    <t>2006578S</t>
  </si>
  <si>
    <t>2011357S</t>
  </si>
  <si>
    <t>2014521S</t>
  </si>
  <si>
    <t>2305571S</t>
  </si>
  <si>
    <t>2306138S</t>
  </si>
  <si>
    <t>2000701S</t>
  </si>
  <si>
    <t>2200952S</t>
  </si>
  <si>
    <t>2104131S</t>
  </si>
  <si>
    <t>1916194S</t>
  </si>
  <si>
    <t>1917925S</t>
  </si>
  <si>
    <t>1502152S</t>
  </si>
  <si>
    <t>1801271S</t>
  </si>
  <si>
    <t>1904544S</t>
  </si>
  <si>
    <t>1817974S</t>
  </si>
  <si>
    <t>1906205S</t>
  </si>
  <si>
    <t>1904543S</t>
  </si>
  <si>
    <t>1703449S</t>
  </si>
  <si>
    <t>1911906S</t>
  </si>
  <si>
    <t>1905354S</t>
  </si>
  <si>
    <t>1900188S</t>
  </si>
  <si>
    <t>2011789S</t>
  </si>
  <si>
    <t>1901967S</t>
  </si>
  <si>
    <t>2012486S</t>
  </si>
  <si>
    <t>1900187S</t>
  </si>
  <si>
    <t>1904510S</t>
  </si>
  <si>
    <t>2013249S</t>
  </si>
  <si>
    <t>1901521S</t>
  </si>
  <si>
    <t>2017674S</t>
  </si>
  <si>
    <t>1919123S</t>
  </si>
  <si>
    <t>2201182S</t>
  </si>
  <si>
    <t>1912366S</t>
  </si>
  <si>
    <t>1500033S</t>
  </si>
  <si>
    <t>2018554S</t>
  </si>
  <si>
    <t>2018553S</t>
  </si>
  <si>
    <t>1901520S</t>
  </si>
  <si>
    <t>2018552S</t>
  </si>
  <si>
    <t>1500348S</t>
  </si>
  <si>
    <t>1501106S</t>
  </si>
  <si>
    <t>2201653S</t>
  </si>
  <si>
    <t>1609914S</t>
  </si>
  <si>
    <t>1907043S</t>
  </si>
  <si>
    <t>1602114S</t>
  </si>
  <si>
    <t>1907410S</t>
  </si>
  <si>
    <t>1500414S</t>
  </si>
  <si>
    <t>1601856S</t>
  </si>
  <si>
    <t>1917431S</t>
  </si>
  <si>
    <t>1801513S</t>
  </si>
  <si>
    <t>2016967S</t>
  </si>
  <si>
    <t>2108678S</t>
  </si>
  <si>
    <t>1904638S</t>
  </si>
  <si>
    <t>2101149S</t>
  </si>
  <si>
    <t>1803178S</t>
  </si>
  <si>
    <t>1502042S</t>
  </si>
  <si>
    <t>2004455S</t>
  </si>
  <si>
    <t>1602127S</t>
  </si>
  <si>
    <t>1801603S</t>
  </si>
  <si>
    <t>2100187S</t>
  </si>
  <si>
    <t>2100325S</t>
  </si>
  <si>
    <t>2100732S</t>
  </si>
  <si>
    <t>2100327S</t>
  </si>
  <si>
    <t>2005010S</t>
  </si>
  <si>
    <t>2101593S</t>
  </si>
  <si>
    <t>2100185S</t>
  </si>
  <si>
    <t>1500080S</t>
  </si>
  <si>
    <t>2100366S</t>
  </si>
  <si>
    <t>2019182S</t>
  </si>
  <si>
    <t>2102231S</t>
  </si>
  <si>
    <t>2200243S</t>
  </si>
  <si>
    <t>2100098S</t>
  </si>
  <si>
    <t>1602737S</t>
  </si>
  <si>
    <t>1502441S</t>
  </si>
  <si>
    <t>1500679S</t>
  </si>
  <si>
    <t>2400602S</t>
  </si>
  <si>
    <t>多用途冷场发射透射电镜</t>
  </si>
  <si>
    <t>2402351S</t>
  </si>
  <si>
    <t>液相色谱-四级杆串联高分辨飞行时间质谱仪</t>
  </si>
  <si>
    <t>高洁</t>
  </si>
  <si>
    <t>超高效液相-质谱联用仪</t>
  </si>
  <si>
    <t>1604844S</t>
  </si>
  <si>
    <t>激光粒度分析仪</t>
  </si>
  <si>
    <t>举例</t>
    <phoneticPr fontId="1" type="noConversion"/>
  </si>
  <si>
    <t>某仪器</t>
    <phoneticPr fontId="1" type="noConversion"/>
  </si>
  <si>
    <t>0000001</t>
    <phoneticPr fontId="1" type="noConversion"/>
  </si>
  <si>
    <r>
      <rPr>
        <b/>
        <sz val="10"/>
        <color theme="1"/>
        <rFont val="微软雅黑"/>
        <family val="2"/>
        <charset val="134"/>
      </rPr>
      <t>2024使用收费</t>
    </r>
    <r>
      <rPr>
        <b/>
        <sz val="10"/>
        <color theme="1"/>
        <rFont val="Calibri"/>
        <family val="2"/>
      </rPr>
      <t>(</t>
    </r>
    <r>
      <rPr>
        <b/>
        <sz val="10"/>
        <color theme="1"/>
        <rFont val="微软雅黑"/>
        <family val="2"/>
        <charset val="134"/>
      </rPr>
      <t>￥</t>
    </r>
    <r>
      <rPr>
        <b/>
        <sz val="10"/>
        <color theme="1"/>
        <rFont val="Calibri"/>
        <family val="2"/>
      </rPr>
      <t xml:space="preserve">) </t>
    </r>
    <phoneticPr fontId="3" type="noConversion"/>
  </si>
  <si>
    <t>机时利用得分</t>
    <phoneticPr fontId="3" type="noConversion"/>
  </si>
  <si>
    <t>开放共享得分</t>
    <phoneticPr fontId="3" type="noConversion"/>
  </si>
  <si>
    <t>总得分</t>
    <phoneticPr fontId="3" type="noConversion"/>
  </si>
  <si>
    <t>服务成效得分</t>
    <phoneticPr fontId="3" type="noConversion"/>
  </si>
  <si>
    <t>收入达成得分</t>
    <phoneticPr fontId="3" type="noConversion"/>
  </si>
  <si>
    <t>评价</t>
    <phoneticPr fontId="1" type="noConversion"/>
  </si>
  <si>
    <t>服务校外用户机时</t>
    <phoneticPr fontId="1" type="noConversion"/>
  </si>
  <si>
    <t>服务成效等级</t>
    <phoneticPr fontId="3" type="noConversion"/>
  </si>
  <si>
    <t>目前仪器设备台套数</t>
    <phoneticPr fontId="1" type="noConversion"/>
  </si>
  <si>
    <t>机时利用率</t>
    <phoneticPr fontId="3" type="noConversion"/>
  </si>
  <si>
    <t>收入达成率</t>
    <phoneticPr fontId="3" type="noConversion"/>
  </si>
  <si>
    <t>对外共享率</t>
    <phoneticPr fontId="3" type="noConversion"/>
  </si>
  <si>
    <t>40万及以上仪器总价值（万元）</t>
    <phoneticPr fontId="1" type="noConversion"/>
  </si>
  <si>
    <t>2025年测试费收入目标</t>
    <phoneticPr fontId="1" type="noConversion"/>
  </si>
  <si>
    <t>2024年测试费收入</t>
    <phoneticPr fontId="3" type="noConversion"/>
  </si>
  <si>
    <t>一般</t>
  </si>
  <si>
    <r>
      <rPr>
        <b/>
        <sz val="10"/>
        <color theme="1"/>
        <rFont val="微软雅黑"/>
        <family val="2"/>
        <charset val="134"/>
      </rPr>
      <t>额定机时（</t>
    </r>
    <r>
      <rPr>
        <b/>
        <sz val="10"/>
        <color theme="1"/>
        <rFont val="Calibri"/>
        <family val="2"/>
      </rPr>
      <t>h</t>
    </r>
    <r>
      <rPr>
        <b/>
        <sz val="10"/>
        <color theme="1"/>
        <rFont val="微软雅黑"/>
        <family val="2"/>
        <charset val="134"/>
      </rPr>
      <t>）</t>
    </r>
    <phoneticPr fontId="3" type="noConversion"/>
  </si>
  <si>
    <t>电气工程学院大型仪器设备开放共享绩效考核情况表</t>
    <phoneticPr fontId="1" type="noConversion"/>
  </si>
  <si>
    <t>序号</t>
    <phoneticPr fontId="1" type="noConversion"/>
  </si>
  <si>
    <t>动物科学技术学院大型仪器设备开放共享绩效考核情况表</t>
    <phoneticPr fontId="1" type="noConversion"/>
  </si>
  <si>
    <t>分析测试中心大型仪器设备开放共享绩效考核情况表</t>
    <phoneticPr fontId="1" type="noConversion"/>
  </si>
  <si>
    <t>广西碳酸钙产业化工程院大型仪器设备开放共享绩效考核情况表</t>
    <phoneticPr fontId="1" type="noConversion"/>
  </si>
  <si>
    <t>海洋学院大型仪器设备开放共享绩效考核情况表</t>
    <phoneticPr fontId="1" type="noConversion"/>
  </si>
  <si>
    <t>化学化工学院大型仪器设备开放共享绩效考核情况表</t>
    <phoneticPr fontId="1" type="noConversion"/>
  </si>
  <si>
    <t>机械工程学院大型仪器设备开放共享绩效考核情况表</t>
    <phoneticPr fontId="1" type="noConversion"/>
  </si>
  <si>
    <t>计算机与电子信息学院大型仪器设备开放共享绩效考核情况表</t>
    <phoneticPr fontId="1" type="noConversion"/>
  </si>
  <si>
    <t>金属资源高效利用及环境保护协同创新中心大型仪器设备开放共享绩效考核情况表</t>
    <phoneticPr fontId="1" type="noConversion"/>
  </si>
  <si>
    <t>林学院大型仪器设备开放共享绩效考核情况表</t>
    <phoneticPr fontId="1" type="noConversion"/>
  </si>
  <si>
    <t>马克思主义学院大型仪器设备开放共享绩效考核情况表</t>
    <phoneticPr fontId="1" type="noConversion"/>
  </si>
  <si>
    <t>农学院大型仪器设备开放共享绩效考核情况表</t>
    <phoneticPr fontId="1" type="noConversion"/>
  </si>
  <si>
    <t>轻工与食品工程学院大型仪器设备开放共享绩效考核情况表</t>
    <phoneticPr fontId="1" type="noConversion"/>
  </si>
  <si>
    <t>生命科学与技术学院大型仪器设备开放共享绩效考核情况表</t>
    <phoneticPr fontId="1" type="noConversion"/>
  </si>
  <si>
    <t>土木建筑工程学院大型仪器设备开放共享绩效考核情况表</t>
    <phoneticPr fontId="1" type="noConversion"/>
  </si>
  <si>
    <t>文学院大型仪器设备开放共享绩效考核情况表</t>
    <phoneticPr fontId="1" type="noConversion"/>
  </si>
  <si>
    <t>物理科学与工程技术学院大型仪器设备开放共享绩效考核情况表</t>
    <phoneticPr fontId="1" type="noConversion"/>
  </si>
  <si>
    <t>亚热带农业生物资源保护与利用国家重点实验室大型仪器设备开放共享绩效考核情况表</t>
    <phoneticPr fontId="1" type="noConversion"/>
  </si>
  <si>
    <t>医学院大型仪器设备开放共享绩效考核情况表</t>
    <phoneticPr fontId="1" type="noConversion"/>
  </si>
  <si>
    <t>资源环境与材料学院大型仪器设备开放共享绩效考核情况表</t>
    <phoneticPr fontId="1" type="noConversion"/>
  </si>
  <si>
    <t>参与2024年度大型仪器设备开放共享绩效考核单位</t>
    <phoneticPr fontId="1" type="noConversion"/>
  </si>
  <si>
    <t>2024年学校平均年度收益率</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</si>
</sst>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0_);[Red]\(0.00\)"/>
    <numFmt numFmtId="178" formatCode="0.0000_);[Red]\(0.0000\)"/>
    <numFmt numFmtId="179" formatCode="0.0000_ "/>
    <numFmt numFmtId="180" formatCode="0_);[Red]\(0\)"/>
  </numFmts>
  <fonts count="50">
    <font>
      <sz val="11"/>
      <color theme="1"/>
      <name val="等线"/>
      <family val="2"/>
      <scheme val="minor"/>
    </font>
    <font>
      <sz val="9"/>
      <name val="等线"/>
      <family val="3"/>
      <charset val="134"/>
      <scheme val="minor"/>
    </font>
    <font>
      <b/>
      <sz val="11"/>
      <color rgb="FF000000"/>
      <name val="宋体"/>
      <family val="2"/>
      <charset val="134"/>
    </font>
    <font>
      <sz val="9"/>
      <name val="宋体"/>
      <family val="3"/>
      <charset val="134"/>
    </font>
    <font>
      <sz val="11"/>
      <color rgb="FF000000"/>
      <name val="Calibri"/>
      <family val="2"/>
    </font>
    <font>
      <sz val="11"/>
      <color theme="1"/>
      <name val="Calibri"/>
      <family val="2"/>
    </font>
    <font>
      <sz val="10"/>
      <name val="Arial"/>
      <family val="2"/>
    </font>
    <font>
      <sz val="10"/>
      <name val="微软雅黑"/>
      <family val="2"/>
      <charset val="134"/>
    </font>
    <font>
      <b/>
      <sz val="11"/>
      <color rgb="FF000000"/>
      <name val="宋体"/>
      <family val="3"/>
      <charset val="134"/>
    </font>
    <font>
      <b/>
      <sz val="11"/>
      <color rgb="FF000000"/>
      <name val="Calibri"/>
      <family val="2"/>
      <charset val="134"/>
    </font>
    <font>
      <b/>
      <sz val="11"/>
      <color rgb="FF000000"/>
      <name val="微软雅黑"/>
      <family val="2"/>
      <charset val="134"/>
    </font>
    <font>
      <b/>
      <sz val="10"/>
      <color theme="1"/>
      <name val="宋体"/>
      <family val="2"/>
      <charset val="134"/>
    </font>
    <font>
      <b/>
      <sz val="10"/>
      <color theme="1"/>
      <name val="Calibri"/>
      <family val="2"/>
      <charset val="134"/>
    </font>
    <font>
      <b/>
      <sz val="10"/>
      <color rgb="FF000000"/>
      <name val="微软雅黑"/>
      <family val="2"/>
      <charset val="134"/>
    </font>
    <font>
      <b/>
      <sz val="10"/>
      <color rgb="FF000000"/>
      <name val="Calibri"/>
      <family val="2"/>
    </font>
    <font>
      <b/>
      <sz val="10"/>
      <color rgb="FF000000"/>
      <name val="Calibri"/>
      <family val="2"/>
      <charset val="134"/>
    </font>
    <font>
      <b/>
      <sz val="10"/>
      <color rgb="FF000000"/>
      <name val="宋体"/>
      <family val="2"/>
      <charset val="134"/>
    </font>
    <font>
      <b/>
      <sz val="11"/>
      <color theme="1"/>
      <name val="宋体"/>
      <family val="2"/>
      <charset val="134"/>
    </font>
    <font>
      <b/>
      <sz val="11"/>
      <color theme="1"/>
      <name val="微软雅黑"/>
      <family val="2"/>
      <charset val="134"/>
    </font>
    <font>
      <b/>
      <sz val="11"/>
      <color rgb="FF000000"/>
      <name val="Calibri"/>
      <family val="2"/>
    </font>
    <font>
      <sz val="11"/>
      <color rgb="FF000000"/>
      <name val="宋体"/>
      <family val="3"/>
      <charset val="134"/>
    </font>
    <font>
      <sz val="10"/>
      <name val="宋体"/>
      <family val="2"/>
      <charset val="134"/>
    </font>
    <font>
      <sz val="11"/>
      <name val="宋体"/>
      <family val="3"/>
      <charset val="134"/>
    </font>
    <font>
      <b/>
      <sz val="11"/>
      <color theme="1"/>
      <name val="等线"/>
      <family val="2"/>
      <scheme val="minor"/>
    </font>
    <font>
      <b/>
      <sz val="10"/>
      <color rgb="FF7030A0"/>
      <name val="微软雅黑"/>
      <family val="2"/>
      <charset val="134"/>
    </font>
    <font>
      <sz val="11"/>
      <color rgb="FF000000"/>
      <name val="宋体"/>
      <family val="2"/>
      <charset val="134"/>
    </font>
    <font>
      <b/>
      <sz val="10"/>
      <color theme="1"/>
      <name val="微软雅黑"/>
      <family val="2"/>
      <charset val="134"/>
    </font>
    <font>
      <b/>
      <sz val="10"/>
      <color theme="1"/>
      <name val="Calibri"/>
      <family val="2"/>
    </font>
    <font>
      <b/>
      <sz val="10"/>
      <color theme="5" tint="-0.249977111117893"/>
      <name val="微软雅黑"/>
      <family val="2"/>
      <charset val="134"/>
    </font>
    <font>
      <sz val="10"/>
      <color theme="1"/>
      <name val="等线"/>
      <family val="2"/>
      <scheme val="minor"/>
    </font>
    <font>
      <sz val="11"/>
      <color rgb="FF7030A0"/>
      <name val="等线"/>
      <family val="2"/>
      <scheme val="minor"/>
    </font>
    <font>
      <b/>
      <sz val="11"/>
      <color theme="1"/>
      <name val="等线"/>
      <family val="3"/>
      <charset val="134"/>
      <scheme val="minor"/>
    </font>
    <font>
      <b/>
      <sz val="11"/>
      <color rgb="FF7030A0"/>
      <name val="微软雅黑"/>
      <family val="2"/>
      <charset val="134"/>
    </font>
    <font>
      <sz val="11"/>
      <color rgb="FF7030A0"/>
      <name val="Calibri"/>
      <family val="2"/>
    </font>
    <font>
      <sz val="11"/>
      <color rgb="FFFF0000"/>
      <name val="等线"/>
      <family val="2"/>
      <scheme val="minor"/>
    </font>
    <font>
      <sz val="11"/>
      <color theme="5" tint="-0.249977111117893"/>
      <name val="等线"/>
      <family val="2"/>
      <scheme val="minor"/>
    </font>
    <font>
      <b/>
      <sz val="10"/>
      <color theme="5" tint="-0.249977111117893"/>
      <name val="宋体"/>
      <family val="2"/>
      <charset val="134"/>
    </font>
    <font>
      <b/>
      <sz val="10"/>
      <color theme="9" tint="-0.249977111117893"/>
      <name val="微软雅黑"/>
      <family val="2"/>
      <charset val="134"/>
    </font>
    <font>
      <sz val="10"/>
      <color theme="9" tint="-0.249977111117893"/>
      <name val="Calibri"/>
      <family val="2"/>
    </font>
    <font>
      <sz val="10"/>
      <color theme="9" tint="-0.249977111117893"/>
      <name val="等线"/>
      <family val="2"/>
      <scheme val="minor"/>
    </font>
    <font>
      <b/>
      <sz val="10"/>
      <name val="微软雅黑"/>
      <family val="2"/>
      <charset val="134"/>
    </font>
    <font>
      <sz val="11"/>
      <name val="等线"/>
      <family val="2"/>
      <scheme val="minor"/>
    </font>
    <font>
      <b/>
      <sz val="11"/>
      <color theme="9" tint="-0.249977111117893"/>
      <name val="微软雅黑"/>
      <family val="2"/>
      <charset val="134"/>
    </font>
    <font>
      <sz val="11"/>
      <color theme="9" tint="-0.249977111117893"/>
      <name val="Calibri"/>
      <family val="2"/>
    </font>
    <font>
      <sz val="11"/>
      <color theme="9" tint="-0.249977111117893"/>
      <name val="等线"/>
      <family val="2"/>
      <scheme val="minor"/>
    </font>
    <font>
      <b/>
      <sz val="18"/>
      <color theme="1"/>
      <name val="等线"/>
      <family val="3"/>
      <charset val="134"/>
      <scheme val="minor"/>
    </font>
    <font>
      <b/>
      <sz val="12"/>
      <color rgb="FF000000"/>
      <name val="宋体"/>
      <family val="2"/>
      <charset val="134"/>
    </font>
    <font>
      <b/>
      <sz val="12"/>
      <color theme="1"/>
      <name val="宋体"/>
      <family val="3"/>
      <charset val="134"/>
    </font>
    <font>
      <b/>
      <sz val="12"/>
      <color theme="1"/>
      <name val="等线"/>
      <family val="3"/>
      <charset val="134"/>
      <scheme val="minor"/>
    </font>
    <font>
      <sz val="12"/>
      <color theme="1"/>
      <name val="等线"/>
      <family val="2"/>
      <scheme val="minor"/>
    </font>
  </fonts>
  <fills count="5">
    <fill>
      <patternFill patternType="none"/>
    </fill>
    <fill>
      <patternFill patternType="gray125"/>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xf numFmtId="0" fontId="6" fillId="0" borderId="0"/>
  </cellStyleXfs>
  <cellXfs count="122">
    <xf numFmtId="0" fontId="0" fillId="0" borderId="0" xfId="0"/>
    <xf numFmtId="0" fontId="4" fillId="0" borderId="1" xfId="0" applyFont="1" applyBorder="1" applyAlignment="1">
      <alignment horizontal="center" vertical="center" wrapText="1"/>
    </xf>
    <xf numFmtId="179" fontId="0" fillId="0" borderId="0" xfId="0" applyNumberFormat="1" applyAlignment="1">
      <alignment vertical="center"/>
    </xf>
    <xf numFmtId="0" fontId="0" fillId="0" borderId="1" xfId="0" applyFont="1" applyBorder="1" applyAlignment="1">
      <alignment horizontal="center" vertical="center" wrapText="1"/>
    </xf>
    <xf numFmtId="0" fontId="23" fillId="0" borderId="0" xfId="0" applyFont="1" applyAlignment="1">
      <alignment horizontal="right" vertical="center"/>
    </xf>
    <xf numFmtId="0" fontId="2" fillId="0" borderId="0" xfId="0" applyFont="1" applyAlignment="1">
      <alignment horizontal="right" vertical="center" wrapText="1"/>
    </xf>
    <xf numFmtId="0" fontId="31" fillId="0" borderId="1" xfId="0" applyFont="1" applyBorder="1" applyAlignment="1">
      <alignment horizontal="center" vertical="center"/>
    </xf>
    <xf numFmtId="0" fontId="4" fillId="0" borderId="1" xfId="0" applyFont="1" applyBorder="1" applyAlignment="1">
      <alignment horizontal="center" vertical="center"/>
    </xf>
    <xf numFmtId="179" fontId="25" fillId="0" borderId="1" xfId="0" applyNumberFormat="1" applyFont="1" applyBorder="1" applyAlignment="1">
      <alignment horizontal="center" vertical="center" wrapText="1"/>
    </xf>
    <xf numFmtId="179" fontId="0" fillId="0" borderId="1" xfId="0" applyNumberFormat="1" applyFont="1" applyBorder="1" applyAlignment="1">
      <alignment vertical="center"/>
    </xf>
    <xf numFmtId="2" fontId="0" fillId="0" borderId="1" xfId="1" applyNumberFormat="1" applyFont="1" applyBorder="1" applyAlignment="1">
      <alignment horizontal="center" vertical="center" wrapText="1"/>
    </xf>
    <xf numFmtId="179" fontId="23" fillId="0" borderId="1" xfId="0" applyNumberFormat="1" applyFont="1" applyBorder="1" applyAlignment="1">
      <alignment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179" fontId="0" fillId="2" borderId="1" xfId="0" applyNumberFormat="1" applyFont="1" applyFill="1" applyBorder="1" applyAlignment="1">
      <alignment vertical="center"/>
    </xf>
    <xf numFmtId="0" fontId="7" fillId="0" borderId="1" xfId="1" applyNumberFormat="1" applyFont="1" applyBorder="1" applyAlignment="1">
      <alignment horizontal="center" vertical="center"/>
    </xf>
    <xf numFmtId="0" fontId="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177" fontId="9" fillId="0" borderId="1" xfId="0" applyNumberFormat="1"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wrapText="1"/>
      <protection locked="0"/>
    </xf>
    <xf numFmtId="177" fontId="11" fillId="0" borderId="1" xfId="0" applyNumberFormat="1" applyFont="1" applyBorder="1" applyAlignment="1" applyProtection="1">
      <alignment horizontal="center" vertical="center" wrapText="1"/>
      <protection locked="0"/>
    </xf>
    <xf numFmtId="178" fontId="28" fillId="0" borderId="1" xfId="0" applyNumberFormat="1" applyFont="1" applyBorder="1" applyAlignment="1" applyProtection="1">
      <alignment horizontal="center" vertical="center" wrapText="1"/>
      <protection locked="0"/>
    </xf>
    <xf numFmtId="176" fontId="11" fillId="0" borderId="1"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49" fontId="8" fillId="0" borderId="1" xfId="0" applyNumberFormat="1" applyFont="1" applyBorder="1" applyAlignment="1" applyProtection="1">
      <alignment horizontal="center" vertical="center" wrapText="1"/>
      <protection locked="0"/>
    </xf>
    <xf numFmtId="177" fontId="0" fillId="0" borderId="1" xfId="0" applyNumberForma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177" fontId="0" fillId="0" borderId="0" xfId="0" applyNumberFormat="1" applyProtection="1">
      <protection locked="0"/>
    </xf>
    <xf numFmtId="0" fontId="0" fillId="0" borderId="0" xfId="0" applyFont="1" applyProtection="1">
      <protection locked="0"/>
    </xf>
    <xf numFmtId="0" fontId="0" fillId="0" borderId="0" xfId="0" applyAlignment="1" applyProtection="1">
      <alignment horizontal="center"/>
      <protection locked="0"/>
    </xf>
    <xf numFmtId="178" fontId="0" fillId="0" borderId="0" xfId="0" applyNumberFormat="1" applyProtection="1">
      <protection locked="0"/>
    </xf>
    <xf numFmtId="177" fontId="0" fillId="0" borderId="0" xfId="0" applyNumberFormat="1" applyBorder="1" applyProtection="1">
      <protection locked="0"/>
    </xf>
    <xf numFmtId="177" fontId="32" fillId="0" borderId="0" xfId="0" applyNumberFormat="1" applyFont="1" applyBorder="1" applyAlignment="1" applyProtection="1">
      <alignment horizontal="center" vertical="center" wrapText="1"/>
      <protection locked="0"/>
    </xf>
    <xf numFmtId="177" fontId="0" fillId="0" borderId="0" xfId="0" applyNumberFormat="1" applyBorder="1" applyAlignment="1" applyProtection="1">
      <alignment horizontal="center" vertical="center" wrapText="1"/>
      <protection locked="0"/>
    </xf>
    <xf numFmtId="0" fontId="29" fillId="0" borderId="0" xfId="0" applyFont="1" applyAlignment="1" applyProtection="1">
      <alignment horizontal="center"/>
      <protection locked="0"/>
    </xf>
    <xf numFmtId="0" fontId="0" fillId="0" borderId="0" xfId="0" applyFill="1" applyBorder="1" applyAlignment="1" applyProtection="1">
      <alignment horizontal="center" vertical="center" wrapText="1"/>
      <protection locked="0"/>
    </xf>
    <xf numFmtId="0" fontId="30" fillId="0" borderId="0" xfId="0" applyFont="1" applyAlignment="1" applyProtection="1">
      <alignment horizontal="center"/>
      <protection locked="0"/>
    </xf>
    <xf numFmtId="177" fontId="24" fillId="0" borderId="1" xfId="0" applyNumberFormat="1" applyFont="1" applyBorder="1" applyAlignment="1" applyProtection="1">
      <alignment horizontal="center" vertical="center" wrapText="1"/>
    </xf>
    <xf numFmtId="178" fontId="24" fillId="0" borderId="1" xfId="0" applyNumberFormat="1" applyFont="1" applyBorder="1" applyAlignment="1" applyProtection="1">
      <alignment horizontal="center" vertical="center" wrapText="1"/>
    </xf>
    <xf numFmtId="178" fontId="28" fillId="0" borderId="1" xfId="0" applyNumberFormat="1" applyFont="1" applyBorder="1" applyAlignment="1" applyProtection="1">
      <alignment horizontal="center" vertical="center" wrapText="1"/>
    </xf>
    <xf numFmtId="177" fontId="24" fillId="4" borderId="1" xfId="0" applyNumberFormat="1" applyFont="1" applyFill="1" applyBorder="1" applyAlignment="1" applyProtection="1">
      <alignment horizontal="center" vertical="center" wrapText="1"/>
    </xf>
    <xf numFmtId="177" fontId="0" fillId="4" borderId="1" xfId="0" applyNumberFormat="1" applyFill="1" applyBorder="1" applyAlignment="1" applyProtection="1">
      <alignment horizontal="center" vertical="center" wrapText="1"/>
    </xf>
    <xf numFmtId="178" fontId="24" fillId="4" borderId="1" xfId="0" applyNumberFormat="1" applyFont="1" applyFill="1" applyBorder="1" applyAlignment="1" applyProtection="1">
      <alignment horizontal="center" vertical="center" wrapText="1"/>
    </xf>
    <xf numFmtId="0" fontId="33" fillId="4" borderId="1" xfId="0" applyFont="1" applyFill="1" applyBorder="1" applyAlignment="1" applyProtection="1">
      <alignment horizontal="center" vertical="center"/>
    </xf>
    <xf numFmtId="176" fontId="11" fillId="4" borderId="1" xfId="0" applyNumberFormat="1" applyFont="1" applyFill="1" applyBorder="1" applyAlignment="1" applyProtection="1">
      <alignment horizontal="center" vertical="center" wrapText="1"/>
    </xf>
    <xf numFmtId="177" fontId="35" fillId="4" borderId="1" xfId="0" applyNumberFormat="1" applyFont="1" applyFill="1" applyBorder="1" applyAlignment="1" applyProtection="1">
      <alignment horizontal="center" vertical="center" wrapText="1"/>
    </xf>
    <xf numFmtId="177" fontId="28" fillId="3" borderId="1" xfId="0" applyNumberFormat="1" applyFont="1" applyFill="1" applyBorder="1" applyAlignment="1" applyProtection="1">
      <alignment horizontal="center" vertical="center" wrapText="1"/>
      <protection locked="0"/>
    </xf>
    <xf numFmtId="177" fontId="26" fillId="0" borderId="1" xfId="0" applyNumberFormat="1" applyFont="1" applyBorder="1" applyAlignment="1" applyProtection="1">
      <alignment horizontal="center" vertical="center" wrapText="1"/>
      <protection locked="0"/>
    </xf>
    <xf numFmtId="0" fontId="0" fillId="3"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76" fontId="36" fillId="4" borderId="1" xfId="0" applyNumberFormat="1" applyFont="1" applyFill="1" applyBorder="1" applyAlignment="1" applyProtection="1">
      <alignment horizontal="center" vertical="center" wrapText="1"/>
    </xf>
    <xf numFmtId="0" fontId="38" fillId="4" borderId="1" xfId="0" applyFont="1" applyFill="1" applyBorder="1" applyAlignment="1" applyProtection="1">
      <alignment horizontal="center" vertical="center"/>
    </xf>
    <xf numFmtId="0" fontId="30" fillId="0" borderId="0" xfId="0" applyNumberFormat="1" applyFont="1" applyProtection="1">
      <protection locked="0"/>
    </xf>
    <xf numFmtId="0" fontId="24" fillId="4" borderId="1" xfId="0" applyNumberFormat="1" applyFont="1" applyFill="1" applyBorder="1" applyAlignment="1" applyProtection="1">
      <alignment horizontal="center" vertical="center" wrapText="1"/>
    </xf>
    <xf numFmtId="178" fontId="37" fillId="0" borderId="1" xfId="0" applyNumberFormat="1" applyFont="1" applyBorder="1" applyAlignment="1" applyProtection="1">
      <alignment horizontal="center" vertical="center" wrapText="1"/>
    </xf>
    <xf numFmtId="180" fontId="12" fillId="0" borderId="1" xfId="0" applyNumberFormat="1" applyFont="1" applyBorder="1" applyAlignment="1" applyProtection="1">
      <alignment horizontal="center" vertical="center" wrapText="1"/>
      <protection locked="0"/>
    </xf>
    <xf numFmtId="0" fontId="21"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protection locked="0"/>
    </xf>
    <xf numFmtId="0" fontId="0" fillId="0" borderId="1" xfId="1" applyFont="1" applyBorder="1" applyAlignment="1" applyProtection="1">
      <alignment horizontal="left" vertical="center" wrapText="1"/>
      <protection locked="0"/>
    </xf>
    <xf numFmtId="176" fontId="0" fillId="0" borderId="1" xfId="1" applyNumberFormat="1" applyFont="1" applyBorder="1" applyAlignment="1" applyProtection="1">
      <alignment horizontal="center" vertical="center"/>
      <protection locked="0"/>
    </xf>
    <xf numFmtId="0" fontId="0" fillId="0" borderId="1" xfId="1" applyFont="1" applyBorder="1" applyAlignment="1" applyProtection="1">
      <alignment horizontal="left" vertical="center"/>
      <protection locked="0"/>
    </xf>
    <xf numFmtId="2" fontId="0" fillId="0" borderId="1" xfId="1" applyNumberFormat="1" applyFont="1" applyBorder="1" applyAlignment="1" applyProtection="1">
      <alignment horizontal="center" vertical="center"/>
      <protection locked="0"/>
    </xf>
    <xf numFmtId="0" fontId="0" fillId="0" borderId="1" xfId="1" applyFont="1" applyBorder="1" applyAlignment="1" applyProtection="1">
      <alignment horizontal="center" vertical="center"/>
      <protection locked="0"/>
    </xf>
    <xf numFmtId="180" fontId="0" fillId="0" borderId="1" xfId="0" applyNumberFormat="1" applyBorder="1" applyAlignment="1" applyProtection="1">
      <alignment horizontal="center" vertical="center" wrapText="1"/>
      <protection locked="0"/>
    </xf>
    <xf numFmtId="0" fontId="22" fillId="0" borderId="1" xfId="0" applyFont="1" applyBorder="1" applyAlignment="1" applyProtection="1">
      <alignment horizontal="left" vertical="center" wrapText="1"/>
      <protection locked="0"/>
    </xf>
    <xf numFmtId="2" fontId="22" fillId="0" borderId="1" xfId="0" applyNumberFormat="1" applyFont="1" applyBorder="1" applyAlignment="1" applyProtection="1">
      <alignment horizontal="center" vertical="center"/>
      <protection locked="0"/>
    </xf>
    <xf numFmtId="180" fontId="0" fillId="0" borderId="0" xfId="0" applyNumberFormat="1" applyAlignment="1" applyProtection="1">
      <alignment horizontal="center"/>
      <protection locked="0"/>
    </xf>
    <xf numFmtId="177" fontId="35" fillId="0" borderId="0" xfId="0" applyNumberFormat="1" applyFont="1" applyProtection="1">
      <protection locked="0"/>
    </xf>
    <xf numFmtId="0" fontId="35" fillId="0" borderId="0" xfId="0" applyFont="1" applyProtection="1">
      <protection locked="0"/>
    </xf>
    <xf numFmtId="0" fontId="39" fillId="0" borderId="0" xfId="0" applyFont="1" applyAlignment="1" applyProtection="1">
      <alignment horizontal="center"/>
      <protection locked="0"/>
    </xf>
    <xf numFmtId="0" fontId="24" fillId="0" borderId="1" xfId="0" applyNumberFormat="1" applyFont="1" applyBorder="1" applyAlignment="1" applyProtection="1">
      <alignment horizontal="center" vertical="center" wrapText="1"/>
    </xf>
    <xf numFmtId="0" fontId="0" fillId="0" borderId="1" xfId="0" applyBorder="1" applyAlignment="1" applyProtection="1">
      <alignment horizontal="center" vertical="center"/>
      <protection locked="0"/>
    </xf>
    <xf numFmtId="0" fontId="0" fillId="0" borderId="1" xfId="0" applyBorder="1" applyProtection="1">
      <protection locked="0"/>
    </xf>
    <xf numFmtId="0" fontId="0" fillId="0" borderId="0" xfId="0" applyAlignment="1" applyProtection="1">
      <alignment vertical="center"/>
      <protection locked="0"/>
    </xf>
    <xf numFmtId="0" fontId="39" fillId="0" borderId="0" xfId="0" applyFont="1" applyProtection="1">
      <protection locked="0"/>
    </xf>
    <xf numFmtId="0" fontId="41" fillId="3" borderId="1" xfId="0" applyFont="1" applyFill="1" applyBorder="1" applyAlignment="1" applyProtection="1">
      <alignment horizontal="center" vertical="center" wrapText="1"/>
      <protection locked="0"/>
    </xf>
    <xf numFmtId="0" fontId="41" fillId="0" borderId="0" xfId="0" applyFont="1" applyProtection="1">
      <protection locked="0"/>
    </xf>
    <xf numFmtId="180" fontId="0" fillId="0" borderId="1" xfId="0" applyNumberFormat="1" applyBorder="1" applyAlignment="1" applyProtection="1">
      <alignment horizontal="center" vertical="center"/>
      <protection locked="0"/>
    </xf>
    <xf numFmtId="180" fontId="0" fillId="0" borderId="0" xfId="0" applyNumberFormat="1" applyProtection="1">
      <protection locked="0"/>
    </xf>
    <xf numFmtId="178" fontId="24" fillId="0" borderId="1" xfId="0" applyNumberFormat="1" applyFont="1" applyFill="1" applyBorder="1" applyAlignment="1" applyProtection="1">
      <alignment horizontal="center" vertical="center" wrapText="1"/>
    </xf>
    <xf numFmtId="178" fontId="28" fillId="0" borderId="1" xfId="0" applyNumberFormat="1" applyFont="1" applyFill="1" applyBorder="1" applyAlignment="1" applyProtection="1">
      <alignment horizontal="center" vertical="center" wrapText="1"/>
    </xf>
    <xf numFmtId="178" fontId="37" fillId="0" borderId="1" xfId="0" applyNumberFormat="1" applyFont="1" applyFill="1" applyBorder="1" applyAlignment="1" applyProtection="1">
      <alignment horizontal="center" vertical="center" wrapText="1"/>
    </xf>
    <xf numFmtId="0" fontId="24" fillId="0" borderId="1" xfId="0" applyNumberFormat="1" applyFont="1" applyFill="1" applyBorder="1" applyAlignment="1" applyProtection="1">
      <alignment horizontal="center" vertical="center" wrapText="1"/>
    </xf>
    <xf numFmtId="177" fontId="26" fillId="0" borderId="1" xfId="0" applyNumberFormat="1" applyFont="1" applyFill="1" applyBorder="1" applyAlignment="1" applyProtection="1">
      <alignment horizontal="center" vertical="center" wrapText="1"/>
      <protection locked="0"/>
    </xf>
    <xf numFmtId="178" fontId="2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177" fontId="9"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177" fontId="12" fillId="0" borderId="1" xfId="0" applyNumberFormat="1" applyFont="1" applyFill="1" applyBorder="1" applyAlignment="1" applyProtection="1">
      <alignment horizontal="center" vertical="center" wrapText="1"/>
      <protection locked="0"/>
    </xf>
    <xf numFmtId="177" fontId="11" fillId="0" borderId="1" xfId="0" applyNumberFormat="1" applyFont="1" applyFill="1" applyBorder="1" applyAlignment="1" applyProtection="1">
      <alignment horizontal="center" vertical="center" wrapText="1"/>
      <protection locked="0"/>
    </xf>
    <xf numFmtId="180" fontId="12" fillId="0" borderId="1" xfId="0" applyNumberFormat="1" applyFont="1" applyFill="1" applyBorder="1" applyAlignment="1" applyProtection="1">
      <alignment horizontal="center" vertical="center" wrapText="1"/>
      <protection locked="0"/>
    </xf>
    <xf numFmtId="176" fontId="11"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9" fillId="0" borderId="0" xfId="0" applyFont="1" applyFill="1" applyAlignment="1" applyProtection="1">
      <alignment horizontal="center" vertical="center" wrapText="1"/>
      <protection locked="0"/>
    </xf>
    <xf numFmtId="177" fontId="40" fillId="0"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178" fontId="42" fillId="0" borderId="1" xfId="0" applyNumberFormat="1" applyFont="1" applyBorder="1" applyAlignment="1" applyProtection="1">
      <alignment horizontal="center" vertical="center" wrapText="1"/>
    </xf>
    <xf numFmtId="0" fontId="43" fillId="4" borderId="1" xfId="0" applyFont="1" applyFill="1" applyBorder="1" applyAlignment="1" applyProtection="1">
      <alignment horizontal="center" vertical="center"/>
    </xf>
    <xf numFmtId="0" fontId="44" fillId="0" borderId="0" xfId="0" applyFont="1" applyProtection="1">
      <protection locked="0"/>
    </xf>
    <xf numFmtId="0" fontId="45" fillId="0" borderId="2" xfId="0" applyFont="1" applyBorder="1" applyAlignment="1" applyProtection="1">
      <alignment horizontal="center" vertical="center"/>
      <protection locked="0"/>
    </xf>
    <xf numFmtId="0" fontId="7" fillId="0" borderId="1" xfId="1" applyFont="1" applyBorder="1" applyAlignment="1" applyProtection="1">
      <alignment horizontal="center" vertical="center"/>
      <protection locked="0"/>
    </xf>
    <xf numFmtId="0" fontId="45" fillId="0" borderId="2" xfId="0" applyFont="1" applyBorder="1" applyAlignment="1">
      <alignment horizontal="center" vertical="center"/>
    </xf>
    <xf numFmtId="0" fontId="46" fillId="2" borderId="1" xfId="0" applyFont="1" applyFill="1" applyBorder="1" applyAlignment="1">
      <alignment horizontal="center" vertical="center" wrapText="1"/>
    </xf>
    <xf numFmtId="0" fontId="47" fillId="2" borderId="1" xfId="0" applyFont="1" applyFill="1" applyBorder="1" applyAlignment="1">
      <alignment horizontal="center" vertical="center" wrapText="1"/>
    </xf>
    <xf numFmtId="0" fontId="48" fillId="2" borderId="1" xfId="0" applyFont="1" applyFill="1" applyBorder="1" applyAlignment="1">
      <alignment horizontal="center" vertical="center"/>
    </xf>
    <xf numFmtId="179" fontId="48" fillId="2" borderId="1" xfId="0" applyNumberFormat="1" applyFont="1" applyFill="1" applyBorder="1" applyAlignment="1">
      <alignment horizontal="center" vertical="center"/>
    </xf>
    <xf numFmtId="0" fontId="49" fillId="0" borderId="0" xfId="0" applyFont="1"/>
  </cellXfs>
  <cellStyles count="2">
    <cellStyle name="Normal" xfId="1" xr:uid="{CC05492F-8181-4964-B083-9D465A7588B0}"/>
    <cellStyle name="常规" xfId="0" builtinId="0"/>
  </cellStyles>
  <dxfs count="10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C583A-1953-4BCE-B063-3EC7A0B8E950}">
  <dimension ref="A1:H23"/>
  <sheetViews>
    <sheetView tabSelected="1" workbookViewId="0">
      <pane ySplit="2" topLeftCell="A3" activePane="bottomLeft" state="frozen"/>
      <selection pane="bottomLeft" activeCell="G3" sqref="G3"/>
    </sheetView>
  </sheetViews>
  <sheetFormatPr defaultColWidth="27.375" defaultRowHeight="24.95" customHeight="1"/>
  <cols>
    <col min="1" max="1" width="5" customWidth="1"/>
    <col min="2" max="2" width="41.75" customWidth="1"/>
    <col min="3" max="3" width="20.375" customWidth="1"/>
    <col min="4" max="4" width="22.875" customWidth="1"/>
    <col min="5" max="5" width="24" customWidth="1"/>
    <col min="6" max="6" width="8.875" customWidth="1"/>
    <col min="8" max="8" width="14.5" customWidth="1"/>
  </cols>
  <sheetData>
    <row r="1" spans="1:8" ht="34.5" customHeight="1">
      <c r="B1" s="116" t="s">
        <v>1386</v>
      </c>
      <c r="C1" s="116"/>
      <c r="D1" s="116"/>
    </row>
    <row r="2" spans="1:8" s="121" customFormat="1" ht="50.25" customHeight="1">
      <c r="A2" s="117" t="s">
        <v>28</v>
      </c>
      <c r="B2" s="118" t="s">
        <v>29</v>
      </c>
      <c r="C2" s="118" t="s">
        <v>1362</v>
      </c>
      <c r="D2" s="119" t="s">
        <v>1356</v>
      </c>
      <c r="E2" s="120" t="s">
        <v>1361</v>
      </c>
    </row>
    <row r="3" spans="1:8" ht="24.95" customHeight="1">
      <c r="A3" s="3">
        <v>1</v>
      </c>
      <c r="B3" s="1" t="s">
        <v>30</v>
      </c>
      <c r="C3" s="7">
        <v>0</v>
      </c>
      <c r="D3" s="7">
        <v>13</v>
      </c>
      <c r="E3" s="8"/>
    </row>
    <row r="4" spans="1:8" ht="24.95" customHeight="1">
      <c r="A4" s="12">
        <v>2</v>
      </c>
      <c r="B4" s="12" t="s">
        <v>31</v>
      </c>
      <c r="C4" s="13">
        <v>54793.13</v>
      </c>
      <c r="D4" s="13">
        <v>24</v>
      </c>
      <c r="E4" s="14"/>
    </row>
    <row r="5" spans="1:8" ht="24.95" customHeight="1">
      <c r="A5" s="3">
        <v>3</v>
      </c>
      <c r="B5" s="15" t="s">
        <v>32</v>
      </c>
      <c r="C5" s="10">
        <v>940308.05</v>
      </c>
      <c r="D5" s="7">
        <v>16</v>
      </c>
      <c r="E5" s="9"/>
    </row>
    <row r="6" spans="1:8" ht="24.95" customHeight="1">
      <c r="A6" s="16">
        <v>4</v>
      </c>
      <c r="B6" s="17" t="s">
        <v>33</v>
      </c>
      <c r="C6" s="13">
        <v>0</v>
      </c>
      <c r="D6" s="13">
        <v>6</v>
      </c>
      <c r="E6" s="14"/>
    </row>
    <row r="7" spans="1:8" ht="24.95" customHeight="1">
      <c r="A7" s="3">
        <v>5</v>
      </c>
      <c r="B7" s="1" t="s">
        <v>34</v>
      </c>
      <c r="C7" s="7">
        <v>13174</v>
      </c>
      <c r="D7" s="7">
        <v>37</v>
      </c>
      <c r="E7" s="9"/>
      <c r="G7" s="4" t="s">
        <v>961</v>
      </c>
      <c r="H7" s="2">
        <v>5766562.6400000006</v>
      </c>
    </row>
    <row r="8" spans="1:8" ht="24.95" customHeight="1">
      <c r="A8" s="12">
        <v>6</v>
      </c>
      <c r="B8" s="12" t="s">
        <v>35</v>
      </c>
      <c r="C8" s="13">
        <v>213258.09000000003</v>
      </c>
      <c r="D8" s="13">
        <v>108</v>
      </c>
      <c r="E8" s="14"/>
      <c r="G8" s="4" t="s">
        <v>1360</v>
      </c>
      <c r="H8" s="2">
        <v>73294.879675000018</v>
      </c>
    </row>
    <row r="9" spans="1:8" ht="24.95" customHeight="1">
      <c r="A9" s="3">
        <v>7</v>
      </c>
      <c r="B9" s="1" t="s">
        <v>36</v>
      </c>
      <c r="C9" s="7">
        <v>7657</v>
      </c>
      <c r="D9" s="7">
        <v>59</v>
      </c>
      <c r="E9" s="9"/>
      <c r="G9" s="5" t="s">
        <v>1387</v>
      </c>
      <c r="H9" s="2">
        <f>H7/H8/10000</f>
        <v>7.867620037811324E-3</v>
      </c>
    </row>
    <row r="10" spans="1:8" ht="24.95" customHeight="1">
      <c r="A10" s="16">
        <v>8</v>
      </c>
      <c r="B10" s="17" t="s">
        <v>37</v>
      </c>
      <c r="C10" s="13">
        <v>0</v>
      </c>
      <c r="D10" s="13">
        <v>4</v>
      </c>
      <c r="E10" s="14"/>
    </row>
    <row r="11" spans="1:8" ht="24.95" customHeight="1">
      <c r="A11" s="3">
        <v>9</v>
      </c>
      <c r="B11" s="1" t="s">
        <v>38</v>
      </c>
      <c r="C11" s="7">
        <v>447468.1</v>
      </c>
      <c r="D11" s="7">
        <v>18</v>
      </c>
      <c r="E11" s="9"/>
    </row>
    <row r="12" spans="1:8" ht="24.95" customHeight="1">
      <c r="A12" s="16">
        <v>10</v>
      </c>
      <c r="B12" s="17" t="s">
        <v>39</v>
      </c>
      <c r="C12" s="13">
        <v>285449.30000000005</v>
      </c>
      <c r="D12" s="13">
        <v>26</v>
      </c>
      <c r="E12" s="14"/>
    </row>
    <row r="13" spans="1:8" ht="24.95" customHeight="1">
      <c r="A13" s="3">
        <v>11</v>
      </c>
      <c r="B13" s="1" t="s">
        <v>40</v>
      </c>
      <c r="C13" s="7">
        <v>0</v>
      </c>
      <c r="D13" s="7">
        <v>1</v>
      </c>
      <c r="E13" s="9"/>
    </row>
    <row r="14" spans="1:8" ht="24.95" customHeight="1">
      <c r="A14" s="16">
        <v>12</v>
      </c>
      <c r="B14" s="17" t="s">
        <v>41</v>
      </c>
      <c r="C14" s="13">
        <v>324236</v>
      </c>
      <c r="D14" s="13">
        <v>89</v>
      </c>
      <c r="E14" s="14"/>
    </row>
    <row r="15" spans="1:8" ht="24.95" customHeight="1">
      <c r="A15" s="3">
        <v>13</v>
      </c>
      <c r="B15" s="1" t="s">
        <v>42</v>
      </c>
      <c r="C15" s="7">
        <v>981804.8</v>
      </c>
      <c r="D15" s="7">
        <v>102</v>
      </c>
      <c r="E15" s="9"/>
    </row>
    <row r="16" spans="1:8" ht="24.95" customHeight="1">
      <c r="A16" s="16">
        <v>14</v>
      </c>
      <c r="B16" s="17" t="s">
        <v>43</v>
      </c>
      <c r="C16" s="13">
        <v>0.2</v>
      </c>
      <c r="D16" s="13">
        <v>28</v>
      </c>
      <c r="E16" s="14"/>
    </row>
    <row r="17" spans="1:5" ht="24.95" customHeight="1">
      <c r="A17" s="3">
        <v>15</v>
      </c>
      <c r="B17" s="1" t="s">
        <v>44</v>
      </c>
      <c r="C17" s="7">
        <v>310236.5</v>
      </c>
      <c r="D17" s="7">
        <v>113</v>
      </c>
      <c r="E17" s="9"/>
    </row>
    <row r="18" spans="1:5" ht="24.95" customHeight="1">
      <c r="A18" s="16">
        <v>16</v>
      </c>
      <c r="B18" s="17" t="s">
        <v>45</v>
      </c>
      <c r="C18" s="13">
        <v>0</v>
      </c>
      <c r="D18" s="13">
        <v>1</v>
      </c>
      <c r="E18" s="14"/>
    </row>
    <row r="19" spans="1:5" ht="24.95" customHeight="1">
      <c r="A19" s="3">
        <v>17</v>
      </c>
      <c r="B19" s="1" t="s">
        <v>46</v>
      </c>
      <c r="C19" s="7">
        <v>31636</v>
      </c>
      <c r="D19" s="7">
        <v>100</v>
      </c>
      <c r="E19" s="9"/>
    </row>
    <row r="20" spans="1:5" ht="24.95" customHeight="1">
      <c r="A20" s="16">
        <v>18</v>
      </c>
      <c r="B20" s="17" t="s">
        <v>47</v>
      </c>
      <c r="C20" s="13">
        <v>1439858.55</v>
      </c>
      <c r="D20" s="13">
        <v>44</v>
      </c>
      <c r="E20" s="14"/>
    </row>
    <row r="21" spans="1:5" ht="24.95" customHeight="1">
      <c r="A21" s="3">
        <v>19</v>
      </c>
      <c r="B21" s="1" t="s">
        <v>48</v>
      </c>
      <c r="C21" s="7">
        <v>20.399999999999999</v>
      </c>
      <c r="D21" s="7">
        <v>7</v>
      </c>
      <c r="E21" s="9"/>
    </row>
    <row r="22" spans="1:5" ht="24.95" customHeight="1">
      <c r="A22" s="16">
        <v>20</v>
      </c>
      <c r="B22" s="17" t="s">
        <v>49</v>
      </c>
      <c r="C22" s="13">
        <v>1956549.0299999996</v>
      </c>
      <c r="D22" s="13">
        <v>104</v>
      </c>
      <c r="E22" s="14"/>
    </row>
    <row r="23" spans="1:5" ht="24.95" customHeight="1">
      <c r="A23" s="18"/>
      <c r="B23" s="19" t="s">
        <v>960</v>
      </c>
      <c r="C23" s="6">
        <f>SUM(C3:C22)</f>
        <v>7006449.1499999994</v>
      </c>
      <c r="D23" s="6">
        <f>SUM(D3:D22)</f>
        <v>900</v>
      </c>
      <c r="E23" s="11"/>
    </row>
  </sheetData>
  <mergeCells count="1">
    <mergeCell ref="B1:D1"/>
  </mergeCells>
  <phoneticPr fontId="1" type="noConversion"/>
  <pageMargins left="0.70866141732283472" right="0.70866141732283472" top="0.39370078740157483"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7768E-BADB-4FE9-ADE3-3728175430E0}">
  <dimension ref="A1:AB22"/>
  <sheetViews>
    <sheetView workbookViewId="0">
      <pane ySplit="3" topLeftCell="A4" activePane="bottomLeft" state="frozen"/>
      <selection pane="bottomLeft" activeCell="D1" sqref="D1:S1"/>
    </sheetView>
  </sheetViews>
  <sheetFormatPr defaultRowHeight="14.25"/>
  <cols>
    <col min="1" max="1" width="5.75" style="38" customWidth="1"/>
    <col min="2" max="2" width="6.25" style="38" customWidth="1"/>
    <col min="3" max="3" width="9" style="38"/>
    <col min="4" max="4" width="20.875" style="38" customWidth="1"/>
    <col min="5" max="5" width="9.75" style="39" customWidth="1"/>
    <col min="6" max="6" width="7" style="38" customWidth="1"/>
    <col min="7" max="7" width="10.625" style="38" customWidth="1"/>
    <col min="8" max="8" width="9.125" style="38" customWidth="1"/>
    <col min="9" max="9" width="6.625" style="38" customWidth="1"/>
    <col min="10" max="10" width="11.625" style="40" customWidth="1"/>
    <col min="11" max="11" width="8.625" style="40" customWidth="1"/>
    <col min="12" max="12" width="10.75" style="41" customWidth="1"/>
    <col min="13" max="13" width="11.875" style="39" customWidth="1"/>
    <col min="14" max="14" width="9" style="39"/>
    <col min="15" max="15" width="9.875" style="42" customWidth="1"/>
    <col min="16" max="17" width="9" style="39"/>
    <col min="18" max="18" width="6.75" style="48" customWidth="1"/>
    <col min="19" max="19" width="9" style="38"/>
    <col min="20" max="20" width="6.25" style="38" customWidth="1"/>
    <col min="21" max="22" width="9" style="38"/>
    <col min="23" max="23" width="9" style="46"/>
    <col min="24" max="16384" width="9" style="38"/>
  </cols>
  <sheetData>
    <row r="1" spans="1:28" ht="39.75" customHeight="1">
      <c r="D1" s="114" t="s">
        <v>1365</v>
      </c>
      <c r="E1" s="114"/>
      <c r="F1" s="114"/>
      <c r="G1" s="114"/>
      <c r="H1" s="114"/>
      <c r="I1" s="114"/>
      <c r="J1" s="114"/>
      <c r="K1" s="114"/>
      <c r="L1" s="114"/>
      <c r="M1" s="114"/>
      <c r="N1" s="114"/>
      <c r="O1" s="114"/>
      <c r="P1" s="114"/>
      <c r="Q1" s="114"/>
      <c r="R1" s="114"/>
      <c r="S1" s="114"/>
    </row>
    <row r="2" spans="1:28" s="31" customFormat="1" ht="58.5" customHeight="1">
      <c r="A2" s="20" t="s">
        <v>50</v>
      </c>
      <c r="B2" s="20" t="s">
        <v>1366</v>
      </c>
      <c r="C2" s="20" t="s">
        <v>51</v>
      </c>
      <c r="D2" s="20" t="s">
        <v>52</v>
      </c>
      <c r="E2" s="21" t="s">
        <v>53</v>
      </c>
      <c r="F2" s="22" t="s">
        <v>54</v>
      </c>
      <c r="G2" s="23" t="s">
        <v>55</v>
      </c>
      <c r="H2" s="24" t="s">
        <v>56</v>
      </c>
      <c r="I2" s="23" t="s">
        <v>57</v>
      </c>
      <c r="J2" s="25" t="s">
        <v>1347</v>
      </c>
      <c r="K2" s="26" t="s">
        <v>1354</v>
      </c>
      <c r="L2" s="25" t="s">
        <v>1364</v>
      </c>
      <c r="M2" s="91" t="s">
        <v>1357</v>
      </c>
      <c r="N2" s="92" t="s">
        <v>1348</v>
      </c>
      <c r="O2" s="91" t="s">
        <v>58</v>
      </c>
      <c r="P2" s="91" t="s">
        <v>1358</v>
      </c>
      <c r="Q2" s="92" t="s">
        <v>1352</v>
      </c>
      <c r="R2" s="91" t="s">
        <v>1359</v>
      </c>
      <c r="S2" s="92" t="s">
        <v>1349</v>
      </c>
      <c r="T2" s="59" t="s">
        <v>1355</v>
      </c>
      <c r="U2" s="27" t="s">
        <v>1351</v>
      </c>
      <c r="V2" s="92" t="s">
        <v>1350</v>
      </c>
      <c r="W2" s="93" t="s">
        <v>1353</v>
      </c>
      <c r="X2" s="28" t="s">
        <v>59</v>
      </c>
      <c r="Y2" s="28" t="s">
        <v>60</v>
      </c>
      <c r="Z2" s="28" t="s">
        <v>61</v>
      </c>
      <c r="AA2" s="29" t="s">
        <v>62</v>
      </c>
      <c r="AB2" s="30" t="s">
        <v>63</v>
      </c>
    </row>
    <row r="3" spans="1:28" s="31" customFormat="1" ht="40.5" customHeight="1">
      <c r="A3" s="20" t="s">
        <v>1344</v>
      </c>
      <c r="B3" s="20">
        <v>0</v>
      </c>
      <c r="C3" s="32" t="s">
        <v>1346</v>
      </c>
      <c r="D3" s="20" t="s">
        <v>1345</v>
      </c>
      <c r="E3" s="21">
        <v>60</v>
      </c>
      <c r="F3" s="22"/>
      <c r="G3" s="23">
        <v>1200</v>
      </c>
      <c r="H3" s="24">
        <v>0</v>
      </c>
      <c r="I3" s="23">
        <v>0</v>
      </c>
      <c r="J3" s="25">
        <v>8000</v>
      </c>
      <c r="K3" s="25">
        <v>14</v>
      </c>
      <c r="L3" s="25">
        <v>800</v>
      </c>
      <c r="M3" s="52">
        <f>G3/L3</f>
        <v>1.5</v>
      </c>
      <c r="N3" s="57" cm="1">
        <f t="array" ref="N3">_xlfn.IFS(M3&gt;=1,30,M3&lt;1,M3*30)</f>
        <v>30</v>
      </c>
      <c r="O3" s="54">
        <f t="shared" ref="O3:O16" si="0">J3/E3/10000</f>
        <v>1.3333333333333334E-2</v>
      </c>
      <c r="P3" s="52">
        <f>O3/0.0079</f>
        <v>1.6877637130801688</v>
      </c>
      <c r="Q3" s="57" cm="1">
        <f t="array" ref="Q3">_xlfn.IFS(P3&gt;=1,30,P3&lt;1,P3*30)</f>
        <v>30</v>
      </c>
      <c r="R3" s="55">
        <f>IF(G3=0,0,K3/G3)</f>
        <v>1.1666666666666667E-2</v>
      </c>
      <c r="S3" s="57" cm="1">
        <f t="array" ref="S3">_xlfn.IFS(R3&gt;=0.15,10,R3&lt;0.15,R3/0.15*10)</f>
        <v>0.77777777777777779</v>
      </c>
      <c r="T3" s="60" t="s">
        <v>1363</v>
      </c>
      <c r="U3" s="58">
        <v>15</v>
      </c>
      <c r="V3" s="62">
        <f>N3+Q3+S3+U3</f>
        <v>75.777777777777771</v>
      </c>
      <c r="W3" s="63" t="str">
        <f>IF(V3&gt;=90,"优秀",IF(V3&gt;=75,"良好",IF(V3&gt;=60,"合格",IF(V3&lt;60,"不合格"))))</f>
        <v>良好</v>
      </c>
      <c r="X3" s="28"/>
      <c r="Y3" s="28"/>
      <c r="Z3" s="29"/>
      <c r="AA3" s="30"/>
      <c r="AB3" s="61"/>
    </row>
    <row r="4" spans="1:28" s="37" customFormat="1" ht="30" customHeight="1">
      <c r="A4" s="34" t="s">
        <v>64</v>
      </c>
      <c r="B4" s="35">
        <v>1</v>
      </c>
      <c r="C4" s="35">
        <v>20125363</v>
      </c>
      <c r="D4" s="35" t="s">
        <v>156</v>
      </c>
      <c r="E4" s="33">
        <v>50</v>
      </c>
      <c r="F4" s="35" t="s">
        <v>157</v>
      </c>
      <c r="G4" s="35">
        <v>0</v>
      </c>
      <c r="H4" s="35">
        <v>0</v>
      </c>
      <c r="I4" s="35">
        <v>0</v>
      </c>
      <c r="J4" s="36">
        <v>0</v>
      </c>
      <c r="K4" s="36">
        <v>0</v>
      </c>
      <c r="L4" s="35">
        <v>800</v>
      </c>
      <c r="M4" s="52">
        <f t="shared" ref="M4:M16" si="1">G4/L4</f>
        <v>0</v>
      </c>
      <c r="N4" s="57" cm="1">
        <f t="array" ref="N4">_xlfn.IFS(M4&gt;=1,30,M4&lt;1,M4*30)</f>
        <v>0</v>
      </c>
      <c r="O4" s="54">
        <f t="shared" si="0"/>
        <v>0</v>
      </c>
      <c r="P4" s="52">
        <f t="shared" ref="P4:P16" si="2">O4/0.0079</f>
        <v>0</v>
      </c>
      <c r="Q4" s="57" cm="1">
        <f t="array" ref="Q4">_xlfn.IFS(P4&gt;=1,30,P4&lt;1,P4*30)</f>
        <v>0</v>
      </c>
      <c r="R4" s="55">
        <f t="shared" ref="R4:R16" si="3">IF(G4=0,0,K4/G4)</f>
        <v>0</v>
      </c>
      <c r="S4" s="57" cm="1">
        <f t="array" ref="S4">_xlfn.IFS(R4&gt;=0.15,10,R4&lt;0.15,R4/0.15*10)</f>
        <v>0</v>
      </c>
      <c r="T4" s="60"/>
      <c r="U4" s="58"/>
      <c r="V4" s="62">
        <f t="shared" ref="V4:V16" si="4">N4+Q4+S4+U4</f>
        <v>0</v>
      </c>
      <c r="W4" s="63" t="str">
        <f t="shared" ref="W4:W16" si="5">IF(V4&gt;=90,"优秀",IF(V4&gt;=75,"良好",IF(V4&gt;=60,"合格",IF(V4&lt;60,"不合格"))))</f>
        <v>不合格</v>
      </c>
      <c r="X4" s="35"/>
      <c r="Y4" s="35"/>
      <c r="Z4" s="35"/>
      <c r="AA4" s="35"/>
      <c r="AB4" s="35"/>
    </row>
    <row r="5" spans="1:28" s="37" customFormat="1" ht="24.95" customHeight="1">
      <c r="A5" s="34" t="s">
        <v>64</v>
      </c>
      <c r="B5" s="35">
        <v>2</v>
      </c>
      <c r="C5" s="35">
        <v>20131315</v>
      </c>
      <c r="D5" s="35" t="s">
        <v>24</v>
      </c>
      <c r="E5" s="33">
        <v>92</v>
      </c>
      <c r="F5" s="35" t="s">
        <v>174</v>
      </c>
      <c r="G5" s="35">
        <v>0</v>
      </c>
      <c r="H5" s="35">
        <v>0</v>
      </c>
      <c r="I5" s="35">
        <v>0</v>
      </c>
      <c r="J5" s="36">
        <v>0</v>
      </c>
      <c r="K5" s="36">
        <v>0</v>
      </c>
      <c r="L5" s="35">
        <v>1400</v>
      </c>
      <c r="M5" s="52">
        <f t="shared" si="1"/>
        <v>0</v>
      </c>
      <c r="N5" s="57" cm="1">
        <f t="array" ref="N5">_xlfn.IFS(M5&gt;=1,30,M5&lt;1,M5*30)</f>
        <v>0</v>
      </c>
      <c r="O5" s="54">
        <f t="shared" si="0"/>
        <v>0</v>
      </c>
      <c r="P5" s="52">
        <f t="shared" si="2"/>
        <v>0</v>
      </c>
      <c r="Q5" s="57" cm="1">
        <f t="array" ref="Q5">_xlfn.IFS(P5&gt;=1,30,P5&lt;1,P5*30)</f>
        <v>0</v>
      </c>
      <c r="R5" s="55">
        <f t="shared" si="3"/>
        <v>0</v>
      </c>
      <c r="S5" s="57" cm="1">
        <f t="array" ref="S5">_xlfn.IFS(R5&gt;=0.15,10,R5&lt;0.15,R5/0.15*10)</f>
        <v>0</v>
      </c>
      <c r="T5" s="60"/>
      <c r="U5" s="58"/>
      <c r="V5" s="62">
        <f t="shared" si="4"/>
        <v>0</v>
      </c>
      <c r="W5" s="63" t="str">
        <f t="shared" si="5"/>
        <v>不合格</v>
      </c>
      <c r="X5" s="35"/>
      <c r="Y5" s="35"/>
      <c r="Z5" s="35"/>
      <c r="AA5" s="35"/>
      <c r="AB5" s="35"/>
    </row>
    <row r="6" spans="1:28" s="37" customFormat="1" ht="24.95" customHeight="1">
      <c r="A6" s="34" t="s">
        <v>64</v>
      </c>
      <c r="B6" s="35">
        <v>3</v>
      </c>
      <c r="C6" s="35">
        <v>20134266</v>
      </c>
      <c r="D6" s="35" t="s">
        <v>164</v>
      </c>
      <c r="E6" s="33">
        <v>76.5</v>
      </c>
      <c r="F6" s="35" t="s">
        <v>165</v>
      </c>
      <c r="G6" s="35">
        <v>0</v>
      </c>
      <c r="H6" s="35">
        <v>0</v>
      </c>
      <c r="I6" s="35">
        <v>0</v>
      </c>
      <c r="J6" s="36">
        <v>0</v>
      </c>
      <c r="K6" s="36">
        <v>0</v>
      </c>
      <c r="L6" s="35">
        <v>800</v>
      </c>
      <c r="M6" s="52">
        <f t="shared" si="1"/>
        <v>0</v>
      </c>
      <c r="N6" s="57" cm="1">
        <f t="array" ref="N6">_xlfn.IFS(M6&gt;=1,30,M6&lt;1,M6*30)</f>
        <v>0</v>
      </c>
      <c r="O6" s="54">
        <f t="shared" si="0"/>
        <v>0</v>
      </c>
      <c r="P6" s="52">
        <f t="shared" si="2"/>
        <v>0</v>
      </c>
      <c r="Q6" s="57" cm="1">
        <f t="array" ref="Q6">_xlfn.IFS(P6&gt;=1,30,P6&lt;1,P6*30)</f>
        <v>0</v>
      </c>
      <c r="R6" s="55">
        <f t="shared" si="3"/>
        <v>0</v>
      </c>
      <c r="S6" s="57" cm="1">
        <f t="array" ref="S6">_xlfn.IFS(R6&gt;=0.15,10,R6&lt;0.15,R6/0.15*10)</f>
        <v>0</v>
      </c>
      <c r="T6" s="60"/>
      <c r="U6" s="58"/>
      <c r="V6" s="62">
        <f t="shared" si="4"/>
        <v>0</v>
      </c>
      <c r="W6" s="63" t="str">
        <f t="shared" si="5"/>
        <v>不合格</v>
      </c>
      <c r="X6" s="35"/>
      <c r="Y6" s="35"/>
      <c r="Z6" s="35"/>
      <c r="AA6" s="35"/>
      <c r="AB6" s="35"/>
    </row>
    <row r="7" spans="1:28" s="37" customFormat="1" ht="24.95" customHeight="1">
      <c r="A7" s="34" t="s">
        <v>64</v>
      </c>
      <c r="B7" s="35">
        <v>4</v>
      </c>
      <c r="C7" s="35">
        <v>20154155</v>
      </c>
      <c r="D7" s="35" t="s">
        <v>162</v>
      </c>
      <c r="E7" s="33">
        <v>62</v>
      </c>
      <c r="F7" s="35" t="s">
        <v>163</v>
      </c>
      <c r="G7" s="35">
        <v>0</v>
      </c>
      <c r="H7" s="35">
        <v>0</v>
      </c>
      <c r="I7" s="35">
        <v>0</v>
      </c>
      <c r="J7" s="36">
        <v>0</v>
      </c>
      <c r="K7" s="36">
        <v>0</v>
      </c>
      <c r="L7" s="35">
        <v>1400</v>
      </c>
      <c r="M7" s="52">
        <f t="shared" si="1"/>
        <v>0</v>
      </c>
      <c r="N7" s="57" cm="1">
        <f t="array" ref="N7">_xlfn.IFS(M7&gt;=1,30,M7&lt;1,M7*30)</f>
        <v>0</v>
      </c>
      <c r="O7" s="54">
        <f t="shared" si="0"/>
        <v>0</v>
      </c>
      <c r="P7" s="52">
        <f t="shared" si="2"/>
        <v>0</v>
      </c>
      <c r="Q7" s="57" cm="1">
        <f t="array" ref="Q7">_xlfn.IFS(P7&gt;=1,30,P7&lt;1,P7*30)</f>
        <v>0</v>
      </c>
      <c r="R7" s="55">
        <f t="shared" si="3"/>
        <v>0</v>
      </c>
      <c r="S7" s="57" cm="1">
        <f t="array" ref="S7">_xlfn.IFS(R7&gt;=0.15,10,R7&lt;0.15,R7/0.15*10)</f>
        <v>0</v>
      </c>
      <c r="T7" s="60"/>
      <c r="U7" s="58"/>
      <c r="V7" s="62">
        <f t="shared" si="4"/>
        <v>0</v>
      </c>
      <c r="W7" s="63" t="str">
        <f t="shared" si="5"/>
        <v>不合格</v>
      </c>
      <c r="X7" s="35"/>
      <c r="Y7" s="35"/>
      <c r="Z7" s="35"/>
      <c r="AA7" s="35"/>
      <c r="AB7" s="35"/>
    </row>
    <row r="8" spans="1:28" s="37" customFormat="1" ht="24.95" customHeight="1">
      <c r="A8" s="34" t="s">
        <v>64</v>
      </c>
      <c r="B8" s="35">
        <v>5</v>
      </c>
      <c r="C8" s="35">
        <v>20134922</v>
      </c>
      <c r="D8" s="35" t="s">
        <v>168</v>
      </c>
      <c r="E8" s="33">
        <v>80</v>
      </c>
      <c r="F8" s="35" t="s">
        <v>169</v>
      </c>
      <c r="G8" s="35">
        <v>0</v>
      </c>
      <c r="H8" s="35">
        <v>0</v>
      </c>
      <c r="I8" s="35">
        <v>0</v>
      </c>
      <c r="J8" s="36">
        <v>0</v>
      </c>
      <c r="K8" s="36">
        <v>0</v>
      </c>
      <c r="L8" s="35">
        <v>800</v>
      </c>
      <c r="M8" s="52">
        <f t="shared" si="1"/>
        <v>0</v>
      </c>
      <c r="N8" s="57" cm="1">
        <f t="array" ref="N8">_xlfn.IFS(M8&gt;=1,30,M8&lt;1,M8*30)</f>
        <v>0</v>
      </c>
      <c r="O8" s="54">
        <f t="shared" si="0"/>
        <v>0</v>
      </c>
      <c r="P8" s="52">
        <f t="shared" si="2"/>
        <v>0</v>
      </c>
      <c r="Q8" s="57" cm="1">
        <f t="array" ref="Q8">_xlfn.IFS(P8&gt;=1,30,P8&lt;1,P8*30)</f>
        <v>0</v>
      </c>
      <c r="R8" s="55">
        <f t="shared" si="3"/>
        <v>0</v>
      </c>
      <c r="S8" s="57" cm="1">
        <f t="array" ref="S8">_xlfn.IFS(R8&gt;=0.15,10,R8&lt;0.15,R8/0.15*10)</f>
        <v>0</v>
      </c>
      <c r="T8" s="60"/>
      <c r="U8" s="58"/>
      <c r="V8" s="62">
        <f t="shared" si="4"/>
        <v>0</v>
      </c>
      <c r="W8" s="63" t="str">
        <f t="shared" si="5"/>
        <v>不合格</v>
      </c>
      <c r="X8" s="35"/>
      <c r="Y8" s="35"/>
      <c r="Z8" s="35"/>
      <c r="AA8" s="35"/>
      <c r="AB8" s="35"/>
    </row>
    <row r="9" spans="1:28" s="37" customFormat="1" ht="24.95" customHeight="1">
      <c r="A9" s="34" t="s">
        <v>64</v>
      </c>
      <c r="B9" s="35">
        <v>6</v>
      </c>
      <c r="C9" s="35">
        <v>20124173</v>
      </c>
      <c r="D9" s="35" t="s">
        <v>177</v>
      </c>
      <c r="E9" s="33">
        <v>99.8</v>
      </c>
      <c r="F9" s="35" t="s">
        <v>165</v>
      </c>
      <c r="G9" s="35">
        <v>0</v>
      </c>
      <c r="H9" s="35">
        <v>0</v>
      </c>
      <c r="I9" s="35">
        <v>0</v>
      </c>
      <c r="J9" s="36">
        <v>0</v>
      </c>
      <c r="K9" s="36">
        <v>0</v>
      </c>
      <c r="L9" s="35">
        <v>800</v>
      </c>
      <c r="M9" s="52">
        <f t="shared" si="1"/>
        <v>0</v>
      </c>
      <c r="N9" s="57" cm="1">
        <f t="array" ref="N9">_xlfn.IFS(M9&gt;=1,30,M9&lt;1,M9*30)</f>
        <v>0</v>
      </c>
      <c r="O9" s="54">
        <f t="shared" si="0"/>
        <v>0</v>
      </c>
      <c r="P9" s="52">
        <f t="shared" si="2"/>
        <v>0</v>
      </c>
      <c r="Q9" s="57" cm="1">
        <f t="array" ref="Q9">_xlfn.IFS(P9&gt;=1,30,P9&lt;1,P9*30)</f>
        <v>0</v>
      </c>
      <c r="R9" s="55">
        <f t="shared" si="3"/>
        <v>0</v>
      </c>
      <c r="S9" s="57" cm="1">
        <f t="array" ref="S9">_xlfn.IFS(R9&gt;=0.15,10,R9&lt;0.15,R9/0.15*10)</f>
        <v>0</v>
      </c>
      <c r="T9" s="60"/>
      <c r="U9" s="58"/>
      <c r="V9" s="62">
        <f t="shared" si="4"/>
        <v>0</v>
      </c>
      <c r="W9" s="63" t="str">
        <f t="shared" si="5"/>
        <v>不合格</v>
      </c>
      <c r="X9" s="35"/>
      <c r="Y9" s="35"/>
      <c r="Z9" s="35"/>
      <c r="AA9" s="35"/>
      <c r="AB9" s="35"/>
    </row>
    <row r="10" spans="1:28" s="37" customFormat="1" ht="24.95" customHeight="1">
      <c r="A10" s="34" t="s">
        <v>64</v>
      </c>
      <c r="B10" s="35">
        <v>7</v>
      </c>
      <c r="C10" s="35">
        <v>20152181</v>
      </c>
      <c r="D10" s="35" t="s">
        <v>160</v>
      </c>
      <c r="E10" s="33">
        <v>59</v>
      </c>
      <c r="F10" s="35" t="s">
        <v>161</v>
      </c>
      <c r="G10" s="35">
        <v>0</v>
      </c>
      <c r="H10" s="35">
        <v>0</v>
      </c>
      <c r="I10" s="35">
        <v>0</v>
      </c>
      <c r="J10" s="36">
        <v>0</v>
      </c>
      <c r="K10" s="36">
        <v>0</v>
      </c>
      <c r="L10" s="35">
        <v>1400</v>
      </c>
      <c r="M10" s="52">
        <f t="shared" si="1"/>
        <v>0</v>
      </c>
      <c r="N10" s="57" cm="1">
        <f t="array" ref="N10">_xlfn.IFS(M10&gt;=1,30,M10&lt;1,M10*30)</f>
        <v>0</v>
      </c>
      <c r="O10" s="54">
        <f t="shared" si="0"/>
        <v>0</v>
      </c>
      <c r="P10" s="52">
        <f t="shared" si="2"/>
        <v>0</v>
      </c>
      <c r="Q10" s="57" cm="1">
        <f t="array" ref="Q10">_xlfn.IFS(P10&gt;=1,30,P10&lt;1,P10*30)</f>
        <v>0</v>
      </c>
      <c r="R10" s="55">
        <f t="shared" si="3"/>
        <v>0</v>
      </c>
      <c r="S10" s="57" cm="1">
        <f t="array" ref="S10">_xlfn.IFS(R10&gt;=0.15,10,R10&lt;0.15,R10/0.15*10)</f>
        <v>0</v>
      </c>
      <c r="T10" s="60"/>
      <c r="U10" s="58"/>
      <c r="V10" s="62">
        <f t="shared" si="4"/>
        <v>0</v>
      </c>
      <c r="W10" s="63" t="str">
        <f t="shared" si="5"/>
        <v>不合格</v>
      </c>
      <c r="X10" s="35"/>
      <c r="Y10" s="35"/>
      <c r="Z10" s="35"/>
      <c r="AA10" s="35"/>
      <c r="AB10" s="35"/>
    </row>
    <row r="11" spans="1:28" s="37" customFormat="1" ht="24.95" customHeight="1">
      <c r="A11" s="34" t="s">
        <v>64</v>
      </c>
      <c r="B11" s="35">
        <v>8</v>
      </c>
      <c r="C11" s="35">
        <v>20141791</v>
      </c>
      <c r="D11" s="35" t="s">
        <v>158</v>
      </c>
      <c r="E11" s="33">
        <v>54.59</v>
      </c>
      <c r="F11" s="35" t="s">
        <v>159</v>
      </c>
      <c r="G11" s="35">
        <v>0</v>
      </c>
      <c r="H11" s="35">
        <v>0</v>
      </c>
      <c r="I11" s="35">
        <v>0</v>
      </c>
      <c r="J11" s="36">
        <v>0</v>
      </c>
      <c r="K11" s="36">
        <v>0</v>
      </c>
      <c r="L11" s="35">
        <v>1400</v>
      </c>
      <c r="M11" s="52">
        <f t="shared" si="1"/>
        <v>0</v>
      </c>
      <c r="N11" s="57" cm="1">
        <f t="array" ref="N11">_xlfn.IFS(M11&gt;=1,30,M11&lt;1,M11*30)</f>
        <v>0</v>
      </c>
      <c r="O11" s="54">
        <f t="shared" si="0"/>
        <v>0</v>
      </c>
      <c r="P11" s="52">
        <f t="shared" si="2"/>
        <v>0</v>
      </c>
      <c r="Q11" s="57" cm="1">
        <f t="array" ref="Q11">_xlfn.IFS(P11&gt;=1,30,P11&lt;1,P11*30)</f>
        <v>0</v>
      </c>
      <c r="R11" s="55">
        <f t="shared" si="3"/>
        <v>0</v>
      </c>
      <c r="S11" s="57" cm="1">
        <f t="array" ref="S11">_xlfn.IFS(R11&gt;=0.15,10,R11&lt;0.15,R11/0.15*10)</f>
        <v>0</v>
      </c>
      <c r="T11" s="60"/>
      <c r="U11" s="58"/>
      <c r="V11" s="62">
        <f t="shared" si="4"/>
        <v>0</v>
      </c>
      <c r="W11" s="63" t="str">
        <f t="shared" si="5"/>
        <v>不合格</v>
      </c>
      <c r="X11" s="35"/>
      <c r="Y11" s="35"/>
      <c r="Z11" s="35"/>
      <c r="AA11" s="35"/>
      <c r="AB11" s="35"/>
    </row>
    <row r="12" spans="1:28" s="37" customFormat="1" ht="24.95" customHeight="1">
      <c r="A12" s="34" t="s">
        <v>64</v>
      </c>
      <c r="B12" s="35">
        <v>9</v>
      </c>
      <c r="C12" s="35">
        <v>20146097</v>
      </c>
      <c r="D12" s="35" t="s">
        <v>166</v>
      </c>
      <c r="E12" s="33">
        <v>78.865600000000001</v>
      </c>
      <c r="F12" s="35" t="s">
        <v>167</v>
      </c>
      <c r="G12" s="35">
        <v>0</v>
      </c>
      <c r="H12" s="35">
        <v>0</v>
      </c>
      <c r="I12" s="35">
        <v>0</v>
      </c>
      <c r="J12" s="36">
        <v>0</v>
      </c>
      <c r="K12" s="36">
        <v>0</v>
      </c>
      <c r="L12" s="35">
        <v>800</v>
      </c>
      <c r="M12" s="52">
        <f t="shared" si="1"/>
        <v>0</v>
      </c>
      <c r="N12" s="57" cm="1">
        <f t="array" ref="N12">_xlfn.IFS(M12&gt;=1,30,M12&lt;1,M12*30)</f>
        <v>0</v>
      </c>
      <c r="O12" s="54">
        <f t="shared" si="0"/>
        <v>0</v>
      </c>
      <c r="P12" s="52">
        <f t="shared" si="2"/>
        <v>0</v>
      </c>
      <c r="Q12" s="57" cm="1">
        <f t="array" ref="Q12">_xlfn.IFS(P12&gt;=1,30,P12&lt;1,P12*30)</f>
        <v>0</v>
      </c>
      <c r="R12" s="55">
        <f t="shared" si="3"/>
        <v>0</v>
      </c>
      <c r="S12" s="57" cm="1">
        <f t="array" ref="S12">_xlfn.IFS(R12&gt;=0.15,10,R12&lt;0.15,R12/0.15*10)</f>
        <v>0</v>
      </c>
      <c r="T12" s="60"/>
      <c r="U12" s="58"/>
      <c r="V12" s="62">
        <f t="shared" si="4"/>
        <v>0</v>
      </c>
      <c r="W12" s="63" t="str">
        <f t="shared" si="5"/>
        <v>不合格</v>
      </c>
      <c r="X12" s="35"/>
      <c r="Y12" s="35"/>
      <c r="Z12" s="35"/>
      <c r="AA12" s="35"/>
      <c r="AB12" s="35"/>
    </row>
    <row r="13" spans="1:28" s="37" customFormat="1" ht="24.95" customHeight="1">
      <c r="A13" s="34" t="s">
        <v>64</v>
      </c>
      <c r="B13" s="35">
        <v>10</v>
      </c>
      <c r="C13" s="35" t="s">
        <v>962</v>
      </c>
      <c r="D13" s="35" t="s">
        <v>154</v>
      </c>
      <c r="E13" s="33">
        <v>49.75</v>
      </c>
      <c r="F13" s="35" t="s">
        <v>155</v>
      </c>
      <c r="G13" s="35">
        <v>0</v>
      </c>
      <c r="H13" s="35">
        <v>0</v>
      </c>
      <c r="I13" s="35">
        <v>0</v>
      </c>
      <c r="J13" s="36">
        <v>0</v>
      </c>
      <c r="K13" s="36">
        <v>0</v>
      </c>
      <c r="L13" s="35">
        <v>800</v>
      </c>
      <c r="M13" s="52">
        <f t="shared" si="1"/>
        <v>0</v>
      </c>
      <c r="N13" s="57" cm="1">
        <f t="array" ref="N13">_xlfn.IFS(M13&gt;=1,30,M13&lt;1,M13*30)</f>
        <v>0</v>
      </c>
      <c r="O13" s="54">
        <f t="shared" si="0"/>
        <v>0</v>
      </c>
      <c r="P13" s="52">
        <f t="shared" si="2"/>
        <v>0</v>
      </c>
      <c r="Q13" s="57" cm="1">
        <f t="array" ref="Q13">_xlfn.IFS(P13&gt;=1,30,P13&lt;1,P13*30)</f>
        <v>0</v>
      </c>
      <c r="R13" s="55">
        <f t="shared" si="3"/>
        <v>0</v>
      </c>
      <c r="S13" s="57" cm="1">
        <f t="array" ref="S13">_xlfn.IFS(R13&gt;=0.15,10,R13&lt;0.15,R13/0.15*10)</f>
        <v>0</v>
      </c>
      <c r="T13" s="60"/>
      <c r="U13" s="58"/>
      <c r="V13" s="62">
        <f t="shared" si="4"/>
        <v>0</v>
      </c>
      <c r="W13" s="63" t="str">
        <f t="shared" si="5"/>
        <v>不合格</v>
      </c>
      <c r="X13" s="35"/>
      <c r="Y13" s="35"/>
      <c r="Z13" s="35"/>
      <c r="AA13" s="35"/>
      <c r="AB13" s="35"/>
    </row>
    <row r="14" spans="1:28" s="37" customFormat="1" ht="24.95" customHeight="1">
      <c r="A14" s="34" t="s">
        <v>64</v>
      </c>
      <c r="B14" s="35">
        <v>11</v>
      </c>
      <c r="C14" s="35" t="s">
        <v>965</v>
      </c>
      <c r="D14" s="35" t="s">
        <v>175</v>
      </c>
      <c r="E14" s="33">
        <v>94.85</v>
      </c>
      <c r="F14" s="35" t="s">
        <v>176</v>
      </c>
      <c r="G14" s="35">
        <v>0</v>
      </c>
      <c r="H14" s="35">
        <v>0</v>
      </c>
      <c r="I14" s="35">
        <v>0</v>
      </c>
      <c r="J14" s="36">
        <v>0</v>
      </c>
      <c r="K14" s="36">
        <v>0</v>
      </c>
      <c r="L14" s="35">
        <v>1400</v>
      </c>
      <c r="M14" s="52">
        <f t="shared" si="1"/>
        <v>0</v>
      </c>
      <c r="N14" s="57" cm="1">
        <f t="array" ref="N14">_xlfn.IFS(M14&gt;=1,30,M14&lt;1,M14*30)</f>
        <v>0</v>
      </c>
      <c r="O14" s="54">
        <f t="shared" si="0"/>
        <v>0</v>
      </c>
      <c r="P14" s="52">
        <f t="shared" si="2"/>
        <v>0</v>
      </c>
      <c r="Q14" s="57" cm="1">
        <f t="array" ref="Q14">_xlfn.IFS(P14&gt;=1,30,P14&lt;1,P14*30)</f>
        <v>0</v>
      </c>
      <c r="R14" s="55">
        <f t="shared" si="3"/>
        <v>0</v>
      </c>
      <c r="S14" s="57" cm="1">
        <f t="array" ref="S14">_xlfn.IFS(R14&gt;=0.15,10,R14&lt;0.15,R14/0.15*10)</f>
        <v>0</v>
      </c>
      <c r="T14" s="60"/>
      <c r="U14" s="58"/>
      <c r="V14" s="62">
        <f t="shared" si="4"/>
        <v>0</v>
      </c>
      <c r="W14" s="63" t="str">
        <f t="shared" si="5"/>
        <v>不合格</v>
      </c>
      <c r="X14" s="35"/>
      <c r="Y14" s="35"/>
      <c r="Z14" s="35"/>
      <c r="AA14" s="35"/>
      <c r="AB14" s="35"/>
    </row>
    <row r="15" spans="1:28" s="37" customFormat="1" ht="24.95" customHeight="1">
      <c r="A15" s="34" t="s">
        <v>64</v>
      </c>
      <c r="B15" s="35">
        <v>12</v>
      </c>
      <c r="C15" s="35" t="s">
        <v>963</v>
      </c>
      <c r="D15" s="35" t="s">
        <v>170</v>
      </c>
      <c r="E15" s="33">
        <v>80.5</v>
      </c>
      <c r="F15" s="35" t="s">
        <v>171</v>
      </c>
      <c r="G15" s="35">
        <v>0</v>
      </c>
      <c r="H15" s="35">
        <v>0</v>
      </c>
      <c r="I15" s="35">
        <v>0</v>
      </c>
      <c r="J15" s="36">
        <v>0</v>
      </c>
      <c r="K15" s="36">
        <v>0</v>
      </c>
      <c r="L15" s="35">
        <v>1400</v>
      </c>
      <c r="M15" s="52">
        <f t="shared" si="1"/>
        <v>0</v>
      </c>
      <c r="N15" s="57" cm="1">
        <f t="array" ref="N15">_xlfn.IFS(M15&gt;=1,30,M15&lt;1,M15*30)</f>
        <v>0</v>
      </c>
      <c r="O15" s="54">
        <f t="shared" si="0"/>
        <v>0</v>
      </c>
      <c r="P15" s="52">
        <f t="shared" si="2"/>
        <v>0</v>
      </c>
      <c r="Q15" s="57" cm="1">
        <f t="array" ref="Q15">_xlfn.IFS(P15&gt;=1,30,P15&lt;1,P15*30)</f>
        <v>0</v>
      </c>
      <c r="R15" s="55">
        <f t="shared" si="3"/>
        <v>0</v>
      </c>
      <c r="S15" s="57" cm="1">
        <f t="array" ref="S15">_xlfn.IFS(R15&gt;=0.15,10,R15&lt;0.15,R15/0.15*10)</f>
        <v>0</v>
      </c>
      <c r="T15" s="60"/>
      <c r="U15" s="58"/>
      <c r="V15" s="62">
        <f t="shared" si="4"/>
        <v>0</v>
      </c>
      <c r="W15" s="63" t="str">
        <f t="shared" si="5"/>
        <v>不合格</v>
      </c>
      <c r="X15" s="35"/>
      <c r="Y15" s="35"/>
      <c r="Z15" s="35"/>
      <c r="AA15" s="35"/>
      <c r="AB15" s="35"/>
    </row>
    <row r="16" spans="1:28" s="37" customFormat="1" ht="24.95" customHeight="1">
      <c r="A16" s="34" t="s">
        <v>64</v>
      </c>
      <c r="B16" s="35">
        <v>13</v>
      </c>
      <c r="C16" s="35" t="s">
        <v>964</v>
      </c>
      <c r="D16" s="35" t="s">
        <v>172</v>
      </c>
      <c r="E16" s="33">
        <v>82.45</v>
      </c>
      <c r="F16" s="35" t="s">
        <v>173</v>
      </c>
      <c r="G16" s="35">
        <v>0</v>
      </c>
      <c r="H16" s="35">
        <v>0</v>
      </c>
      <c r="I16" s="35">
        <v>0</v>
      </c>
      <c r="J16" s="36">
        <v>0</v>
      </c>
      <c r="K16" s="36">
        <v>0</v>
      </c>
      <c r="L16" s="35">
        <v>1400</v>
      </c>
      <c r="M16" s="52">
        <f t="shared" si="1"/>
        <v>0</v>
      </c>
      <c r="N16" s="57" cm="1">
        <f t="array" ref="N16">_xlfn.IFS(M16&gt;=1,30,M16&lt;1,M16*30)</f>
        <v>0</v>
      </c>
      <c r="O16" s="54">
        <f t="shared" si="0"/>
        <v>0</v>
      </c>
      <c r="P16" s="52">
        <f t="shared" si="2"/>
        <v>0</v>
      </c>
      <c r="Q16" s="57" cm="1">
        <f t="array" ref="Q16">_xlfn.IFS(P16&gt;=1,30,P16&lt;1,P16*30)</f>
        <v>0</v>
      </c>
      <c r="R16" s="55">
        <f t="shared" si="3"/>
        <v>0</v>
      </c>
      <c r="S16" s="57" cm="1">
        <f t="array" ref="S16">_xlfn.IFS(R16&gt;=0.15,10,R16&lt;0.15,R16/0.15*10)</f>
        <v>0</v>
      </c>
      <c r="T16" s="60"/>
      <c r="U16" s="58"/>
      <c r="V16" s="62">
        <f t="shared" si="4"/>
        <v>0</v>
      </c>
      <c r="W16" s="63" t="str">
        <f t="shared" si="5"/>
        <v>不合格</v>
      </c>
      <c r="X16" s="35"/>
      <c r="Y16" s="35"/>
      <c r="Z16" s="35"/>
      <c r="AA16" s="35"/>
      <c r="AB16" s="35"/>
    </row>
    <row r="17" spans="7:19" ht="24.95" customHeight="1">
      <c r="Q17" s="43"/>
      <c r="R17" s="44"/>
      <c r="S17" s="45"/>
    </row>
    <row r="18" spans="7:19" ht="24.95" customHeight="1">
      <c r="G18" s="47"/>
      <c r="O18" s="39"/>
      <c r="Q18" s="43"/>
      <c r="R18" s="44"/>
      <c r="S18" s="45"/>
    </row>
    <row r="19" spans="7:19" ht="24.95" customHeight="1"/>
    <row r="20" spans="7:19" ht="24.95" customHeight="1"/>
    <row r="21" spans="7:19" ht="24.95" customHeight="1"/>
    <row r="22" spans="7:19" ht="24.95" customHeight="1"/>
  </sheetData>
  <sheetProtection sheet="1" objects="1" scenarios="1" formatCells="0" formatColumns="0" formatRows="0" sort="0" autoFilter="0" pivotTables="0"/>
  <mergeCells count="1">
    <mergeCell ref="D1:S1"/>
  </mergeCells>
  <phoneticPr fontId="1" type="noConversion"/>
  <conditionalFormatting sqref="C1:C1048576">
    <cfRule type="duplicateValues" dxfId="101" priority="1"/>
    <cfRule type="duplicateValues" dxfId="100" priority="2"/>
  </conditionalFormatting>
  <conditionalFormatting sqref="C2:C16">
    <cfRule type="duplicateValues" dxfId="99" priority="15"/>
  </conditionalFormatting>
  <conditionalFormatting sqref="C4:C16">
    <cfRule type="duplicateValues" dxfId="98" priority="16"/>
  </conditionalFormatting>
  <dataValidations count="1">
    <dataValidation type="list" allowBlank="1" showInputMessage="1" showErrorMessage="1" sqref="T3:T16" xr:uid="{A58414CF-27D9-4622-9657-6A4C9A4378E3}">
      <formula1>"优秀,一般,较差"</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43C38-FF5D-421C-8364-607C7F4B0833}">
  <dimension ref="A1:AB25"/>
  <sheetViews>
    <sheetView workbookViewId="0">
      <pane ySplit="3" topLeftCell="A4" activePane="bottomLeft" state="frozen"/>
      <selection pane="bottomLeft" activeCell="AB2" sqref="AB2:AB25"/>
    </sheetView>
  </sheetViews>
  <sheetFormatPr defaultRowHeight="14.25"/>
  <cols>
    <col min="1" max="1" width="5.75" style="38" customWidth="1"/>
    <col min="2" max="2" width="7.875" style="38" customWidth="1"/>
    <col min="3" max="3" width="9" style="38"/>
    <col min="4" max="4" width="20" style="38" customWidth="1"/>
    <col min="5" max="5" width="9.75" style="39" customWidth="1"/>
    <col min="6" max="6" width="7" style="38" customWidth="1"/>
    <col min="7" max="7" width="10.625" style="38" customWidth="1"/>
    <col min="8" max="8" width="9.125" style="38" customWidth="1"/>
    <col min="9" max="9" width="6.625" style="38" customWidth="1"/>
    <col min="10" max="10" width="11.625" style="40" customWidth="1"/>
    <col min="11" max="11" width="8.625" style="40" customWidth="1"/>
    <col min="12" max="12" width="10.75" style="41" customWidth="1"/>
    <col min="13" max="13" width="11.875" style="39" customWidth="1"/>
    <col min="14" max="14" width="9" style="39"/>
    <col min="15" max="15" width="9.875" style="42" customWidth="1"/>
    <col min="16" max="17" width="9" style="39"/>
    <col min="18" max="18" width="7.375" style="64" customWidth="1"/>
    <col min="19" max="19" width="9" style="38"/>
    <col min="20" max="20" width="6.625" style="40" customWidth="1"/>
    <col min="21" max="22" width="9" style="38"/>
    <col min="23" max="23" width="9" style="46"/>
    <col min="24" max="16384" width="9" style="38"/>
  </cols>
  <sheetData>
    <row r="1" spans="1:28" ht="42" customHeight="1">
      <c r="C1" s="114" t="s">
        <v>1367</v>
      </c>
      <c r="D1" s="114"/>
      <c r="E1" s="114"/>
      <c r="F1" s="114"/>
      <c r="G1" s="114"/>
      <c r="H1" s="114"/>
      <c r="I1" s="114"/>
      <c r="J1" s="114"/>
      <c r="K1" s="114"/>
      <c r="L1" s="114"/>
      <c r="M1" s="114"/>
      <c r="N1" s="114"/>
      <c r="O1" s="114"/>
      <c r="P1" s="114"/>
      <c r="Q1" s="114"/>
      <c r="R1" s="114"/>
    </row>
    <row r="2" spans="1:28" s="31" customFormat="1" ht="58.5" customHeight="1">
      <c r="A2" s="20" t="s">
        <v>50</v>
      </c>
      <c r="B2" s="20" t="s">
        <v>1366</v>
      </c>
      <c r="C2" s="20" t="s">
        <v>51</v>
      </c>
      <c r="D2" s="20" t="s">
        <v>52</v>
      </c>
      <c r="E2" s="21" t="s">
        <v>53</v>
      </c>
      <c r="F2" s="22" t="s">
        <v>54</v>
      </c>
      <c r="G2" s="23" t="s">
        <v>55</v>
      </c>
      <c r="H2" s="24" t="s">
        <v>56</v>
      </c>
      <c r="I2" s="23" t="s">
        <v>57</v>
      </c>
      <c r="J2" s="25" t="s">
        <v>1347</v>
      </c>
      <c r="K2" s="26" t="s">
        <v>1354</v>
      </c>
      <c r="L2" s="25" t="s">
        <v>1364</v>
      </c>
      <c r="M2" s="91" t="s">
        <v>1357</v>
      </c>
      <c r="N2" s="92" t="s">
        <v>1348</v>
      </c>
      <c r="O2" s="91" t="s">
        <v>58</v>
      </c>
      <c r="P2" s="91" t="s">
        <v>1358</v>
      </c>
      <c r="Q2" s="92" t="s">
        <v>1352</v>
      </c>
      <c r="R2" s="94" t="s">
        <v>1359</v>
      </c>
      <c r="S2" s="92" t="s">
        <v>1349</v>
      </c>
      <c r="T2" s="95" t="s">
        <v>1355</v>
      </c>
      <c r="U2" s="96" t="s">
        <v>1351</v>
      </c>
      <c r="V2" s="92" t="s">
        <v>1350</v>
      </c>
      <c r="W2" s="93" t="s">
        <v>1353</v>
      </c>
      <c r="X2" s="28" t="s">
        <v>59</v>
      </c>
      <c r="Y2" s="28" t="s">
        <v>60</v>
      </c>
      <c r="Z2" s="28" t="s">
        <v>61</v>
      </c>
      <c r="AA2" s="29" t="s">
        <v>62</v>
      </c>
      <c r="AB2" s="30" t="s">
        <v>63</v>
      </c>
    </row>
    <row r="3" spans="1:28" s="31" customFormat="1" ht="40.5" customHeight="1">
      <c r="A3" s="20" t="s">
        <v>1344</v>
      </c>
      <c r="B3" s="20">
        <v>0</v>
      </c>
      <c r="C3" s="32" t="s">
        <v>1346</v>
      </c>
      <c r="D3" s="20" t="s">
        <v>1345</v>
      </c>
      <c r="E3" s="21">
        <v>60</v>
      </c>
      <c r="F3" s="22"/>
      <c r="G3" s="23">
        <v>1200</v>
      </c>
      <c r="H3" s="24">
        <v>0</v>
      </c>
      <c r="I3" s="23">
        <v>0</v>
      </c>
      <c r="J3" s="25">
        <v>8000</v>
      </c>
      <c r="K3" s="25">
        <v>1</v>
      </c>
      <c r="L3" s="25">
        <v>800</v>
      </c>
      <c r="M3" s="52">
        <f>G3/L3</f>
        <v>1.5</v>
      </c>
      <c r="N3" s="57" cm="1">
        <f t="array" ref="N3">_xlfn.IFS(M3&gt;=1,30,M3&lt;1,M3*30)</f>
        <v>30</v>
      </c>
      <c r="O3" s="54">
        <f t="shared" ref="O3:O25" si="0">J3/E3/10000</f>
        <v>1.3333333333333334E-2</v>
      </c>
      <c r="P3" s="52">
        <f>O3/0.0079</f>
        <v>1.6877637130801688</v>
      </c>
      <c r="Q3" s="57" cm="1">
        <f t="array" ref="Q3">_xlfn.IFS(P3&gt;=1,30,P3&lt;1,P3*30)</f>
        <v>30</v>
      </c>
      <c r="R3" s="65">
        <f>IF(G3=0,0,K3/G3)</f>
        <v>8.3333333333333339E-4</v>
      </c>
      <c r="S3" s="57" cm="1">
        <f t="array" ref="S3">_xlfn.IFS(R3&gt;=0.15,10,R3&lt;0.15,R3/0.15*10)</f>
        <v>5.5555555555555559E-2</v>
      </c>
      <c r="T3" s="60" t="s">
        <v>1363</v>
      </c>
      <c r="U3" s="58">
        <v>15</v>
      </c>
      <c r="V3" s="62">
        <f>N3+Q3+S3+U3</f>
        <v>75.055555555555557</v>
      </c>
      <c r="W3" s="63" t="str">
        <f>IF(V3&gt;=90,"优秀",IF(V3&gt;=75,"良好",IF(V3&gt;=60,"合格",IF(V3&lt;60,"不合格"))))</f>
        <v>良好</v>
      </c>
      <c r="X3" s="28"/>
      <c r="Y3" s="28"/>
      <c r="Z3" s="29"/>
      <c r="AA3" s="30"/>
      <c r="AB3" s="61"/>
    </row>
    <row r="4" spans="1:28" s="37" customFormat="1" ht="24.95" customHeight="1">
      <c r="A4" s="34" t="s">
        <v>64</v>
      </c>
      <c r="B4" s="35">
        <v>1</v>
      </c>
      <c r="C4" s="35" t="s">
        <v>967</v>
      </c>
      <c r="D4" s="35" t="s">
        <v>182</v>
      </c>
      <c r="E4" s="33">
        <v>41.9998</v>
      </c>
      <c r="F4" s="35" t="s">
        <v>183</v>
      </c>
      <c r="G4" s="35">
        <v>342.71</v>
      </c>
      <c r="H4" s="35">
        <v>0</v>
      </c>
      <c r="I4" s="35">
        <v>133</v>
      </c>
      <c r="J4" s="36">
        <v>6798</v>
      </c>
      <c r="K4" s="36">
        <v>0</v>
      </c>
      <c r="L4" s="35">
        <v>1400</v>
      </c>
      <c r="M4" s="52">
        <f t="shared" ref="M4:M25" si="1">G4/L4</f>
        <v>0.24479285714285712</v>
      </c>
      <c r="N4" s="57" cm="1">
        <f t="array" ref="N4">_xlfn.IFS(M4&gt;=1,30,M4&lt;1,M4*30)</f>
        <v>7.3437857142857137</v>
      </c>
      <c r="O4" s="54">
        <f t="shared" si="0"/>
        <v>1.618579136091124E-2</v>
      </c>
      <c r="P4" s="52">
        <f t="shared" ref="P4:P25" si="2">O4/0.0079</f>
        <v>2.0488343494824353</v>
      </c>
      <c r="Q4" s="57" cm="1">
        <f t="array" ref="Q4">_xlfn.IFS(P4&gt;=1,30,P4&lt;1,P4*30)</f>
        <v>30</v>
      </c>
      <c r="R4" s="65">
        <f t="shared" ref="R4:R25" si="3">IF(G4=0,0,K4/G4)</f>
        <v>0</v>
      </c>
      <c r="S4" s="57" cm="1">
        <f t="array" ref="S4">_xlfn.IFS(R4&gt;=0.15,10,R4&lt;0.15,R4/0.15*10)</f>
        <v>0</v>
      </c>
      <c r="T4" s="60"/>
      <c r="U4" s="58"/>
      <c r="V4" s="62">
        <f t="shared" ref="V4:V25" si="4">N4+Q4+S4+U4</f>
        <v>37.343785714285715</v>
      </c>
      <c r="W4" s="63" t="str">
        <f t="shared" ref="W4:W25" si="5">IF(V4&gt;=90,"优秀",IF(V4&gt;=75,"良好",IF(V4&gt;=60,"合格",IF(V4&lt;60,"不合格"))))</f>
        <v>不合格</v>
      </c>
      <c r="X4" s="35"/>
      <c r="Y4" s="35"/>
      <c r="Z4" s="35"/>
      <c r="AA4" s="35"/>
      <c r="AB4" s="35"/>
    </row>
    <row r="5" spans="1:28" s="37" customFormat="1" ht="24.75" customHeight="1">
      <c r="A5" s="34" t="s">
        <v>64</v>
      </c>
      <c r="B5" s="35">
        <v>2</v>
      </c>
      <c r="C5" s="35" t="s">
        <v>966</v>
      </c>
      <c r="D5" s="35" t="s">
        <v>180</v>
      </c>
      <c r="E5" s="33">
        <v>41.966000000000001</v>
      </c>
      <c r="F5" s="35" t="s">
        <v>181</v>
      </c>
      <c r="G5" s="35">
        <v>0</v>
      </c>
      <c r="H5" s="35">
        <v>0</v>
      </c>
      <c r="I5" s="35">
        <v>0</v>
      </c>
      <c r="J5" s="36">
        <v>0</v>
      </c>
      <c r="K5" s="36">
        <v>0</v>
      </c>
      <c r="L5" s="35">
        <v>1400</v>
      </c>
      <c r="M5" s="52">
        <f t="shared" si="1"/>
        <v>0</v>
      </c>
      <c r="N5" s="57" cm="1">
        <f t="array" ref="N5">_xlfn.IFS(M5&gt;=1,30,M5&lt;1,M5*30)</f>
        <v>0</v>
      </c>
      <c r="O5" s="54">
        <f t="shared" si="0"/>
        <v>0</v>
      </c>
      <c r="P5" s="52">
        <f t="shared" si="2"/>
        <v>0</v>
      </c>
      <c r="Q5" s="57" cm="1">
        <f t="array" ref="Q5">_xlfn.IFS(P5&gt;=1,30,P5&lt;1,P5*30)</f>
        <v>0</v>
      </c>
      <c r="R5" s="65">
        <f t="shared" si="3"/>
        <v>0</v>
      </c>
      <c r="S5" s="57" cm="1">
        <f t="array" ref="S5">_xlfn.IFS(R5&gt;=0.15,10,R5&lt;0.15,R5/0.15*10)</f>
        <v>0</v>
      </c>
      <c r="T5" s="60"/>
      <c r="U5" s="58"/>
      <c r="V5" s="62">
        <f t="shared" si="4"/>
        <v>0</v>
      </c>
      <c r="W5" s="63" t="str">
        <f t="shared" si="5"/>
        <v>不合格</v>
      </c>
      <c r="X5" s="35"/>
      <c r="Y5" s="35"/>
      <c r="Z5" s="35"/>
      <c r="AA5" s="35"/>
      <c r="AB5" s="35"/>
    </row>
    <row r="6" spans="1:28" s="37" customFormat="1" ht="24.95" customHeight="1">
      <c r="A6" s="34" t="s">
        <v>64</v>
      </c>
      <c r="B6" s="35">
        <v>3</v>
      </c>
      <c r="C6" s="35">
        <v>20102686</v>
      </c>
      <c r="D6" s="35" t="s">
        <v>195</v>
      </c>
      <c r="E6" s="33">
        <v>64</v>
      </c>
      <c r="F6" s="35" t="s">
        <v>196</v>
      </c>
      <c r="G6" s="35">
        <v>0</v>
      </c>
      <c r="H6" s="35">
        <v>0</v>
      </c>
      <c r="I6" s="35">
        <v>0</v>
      </c>
      <c r="J6" s="36">
        <v>0</v>
      </c>
      <c r="K6" s="36">
        <v>0</v>
      </c>
      <c r="L6" s="35">
        <v>1400</v>
      </c>
      <c r="M6" s="52">
        <f t="shared" si="1"/>
        <v>0</v>
      </c>
      <c r="N6" s="57" cm="1">
        <f t="array" ref="N6">_xlfn.IFS(M6&gt;=1,30,M6&lt;1,M6*30)</f>
        <v>0</v>
      </c>
      <c r="O6" s="54">
        <f t="shared" si="0"/>
        <v>0</v>
      </c>
      <c r="P6" s="52">
        <f t="shared" si="2"/>
        <v>0</v>
      </c>
      <c r="Q6" s="57" cm="1">
        <f t="array" ref="Q6">_xlfn.IFS(P6&gt;=1,30,P6&lt;1,P6*30)</f>
        <v>0</v>
      </c>
      <c r="R6" s="65">
        <f t="shared" si="3"/>
        <v>0</v>
      </c>
      <c r="S6" s="57" cm="1">
        <f t="array" ref="S6">_xlfn.IFS(R6&gt;=0.15,10,R6&lt;0.15,R6/0.15*10)</f>
        <v>0</v>
      </c>
      <c r="T6" s="60"/>
      <c r="U6" s="58"/>
      <c r="V6" s="62">
        <f t="shared" si="4"/>
        <v>0</v>
      </c>
      <c r="W6" s="63" t="str">
        <f t="shared" si="5"/>
        <v>不合格</v>
      </c>
      <c r="X6" s="35"/>
      <c r="Y6" s="35"/>
      <c r="Z6" s="35"/>
      <c r="AA6" s="35"/>
      <c r="AB6" s="35"/>
    </row>
    <row r="7" spans="1:28" s="37" customFormat="1" ht="24.95" customHeight="1">
      <c r="A7" s="34" t="s">
        <v>64</v>
      </c>
      <c r="B7" s="35">
        <v>4</v>
      </c>
      <c r="C7" s="35">
        <v>20134886</v>
      </c>
      <c r="D7" s="35" t="s">
        <v>186</v>
      </c>
      <c r="E7" s="33">
        <v>49.6</v>
      </c>
      <c r="F7" s="35" t="s">
        <v>187</v>
      </c>
      <c r="G7" s="35">
        <v>930.51</v>
      </c>
      <c r="H7" s="35">
        <v>0</v>
      </c>
      <c r="I7" s="35">
        <v>5</v>
      </c>
      <c r="J7" s="36">
        <v>9820.5</v>
      </c>
      <c r="K7" s="36">
        <v>0</v>
      </c>
      <c r="L7" s="35">
        <v>1400</v>
      </c>
      <c r="M7" s="52">
        <f t="shared" si="1"/>
        <v>0.66464999999999996</v>
      </c>
      <c r="N7" s="57" cm="1">
        <f t="array" ref="N7">_xlfn.IFS(M7&gt;=1,30,M7&lt;1,M7*30)</f>
        <v>19.939499999999999</v>
      </c>
      <c r="O7" s="54">
        <f t="shared" si="0"/>
        <v>1.9799395161290322E-2</v>
      </c>
      <c r="P7" s="52">
        <f t="shared" si="2"/>
        <v>2.5062525520620658</v>
      </c>
      <c r="Q7" s="57" cm="1">
        <f t="array" ref="Q7">_xlfn.IFS(P7&gt;=1,30,P7&lt;1,P7*30)</f>
        <v>30</v>
      </c>
      <c r="R7" s="65">
        <f t="shared" si="3"/>
        <v>0</v>
      </c>
      <c r="S7" s="57" cm="1">
        <f t="array" ref="S7">_xlfn.IFS(R7&gt;=0.15,10,R7&lt;0.15,R7/0.15*10)</f>
        <v>0</v>
      </c>
      <c r="T7" s="60"/>
      <c r="U7" s="58"/>
      <c r="V7" s="62">
        <f t="shared" si="4"/>
        <v>49.939499999999995</v>
      </c>
      <c r="W7" s="63" t="str">
        <f t="shared" si="5"/>
        <v>不合格</v>
      </c>
      <c r="X7" s="35"/>
      <c r="Y7" s="35"/>
      <c r="Z7" s="35"/>
      <c r="AA7" s="35"/>
      <c r="AB7" s="35"/>
    </row>
    <row r="8" spans="1:28" s="37" customFormat="1" ht="24.95" customHeight="1">
      <c r="A8" s="34" t="s">
        <v>64</v>
      </c>
      <c r="B8" s="35">
        <v>5</v>
      </c>
      <c r="C8" s="35">
        <v>20134989</v>
      </c>
      <c r="D8" s="35" t="s">
        <v>178</v>
      </c>
      <c r="E8" s="33">
        <v>41.96</v>
      </c>
      <c r="F8" s="35" t="s">
        <v>179</v>
      </c>
      <c r="G8" s="35">
        <v>141.37</v>
      </c>
      <c r="H8" s="35">
        <v>0</v>
      </c>
      <c r="I8" s="35">
        <v>34</v>
      </c>
      <c r="J8" s="36">
        <v>1411.8</v>
      </c>
      <c r="K8" s="36">
        <v>0</v>
      </c>
      <c r="L8" s="35">
        <v>1400</v>
      </c>
      <c r="M8" s="52">
        <f t="shared" si="1"/>
        <v>0.10097857142857143</v>
      </c>
      <c r="N8" s="57" cm="1">
        <f t="array" ref="N8">_xlfn.IFS(M8&gt;=1,30,M8&lt;1,M8*30)</f>
        <v>3.0293571428571431</v>
      </c>
      <c r="O8" s="54">
        <f t="shared" si="0"/>
        <v>3.3646329837940898E-3</v>
      </c>
      <c r="P8" s="52">
        <f t="shared" si="2"/>
        <v>0.42590290934102398</v>
      </c>
      <c r="Q8" s="57" cm="1">
        <f t="array" ref="Q8">_xlfn.IFS(P8&gt;=1,30,P8&lt;1,P8*30)</f>
        <v>12.77708728023072</v>
      </c>
      <c r="R8" s="65">
        <f t="shared" si="3"/>
        <v>0</v>
      </c>
      <c r="S8" s="57" cm="1">
        <f t="array" ref="S8">_xlfn.IFS(R8&gt;=0.15,10,R8&lt;0.15,R8/0.15*10)</f>
        <v>0</v>
      </c>
      <c r="T8" s="60"/>
      <c r="U8" s="58"/>
      <c r="V8" s="62">
        <f t="shared" si="4"/>
        <v>15.806444423087864</v>
      </c>
      <c r="W8" s="63" t="str">
        <f t="shared" si="5"/>
        <v>不合格</v>
      </c>
      <c r="X8" s="35"/>
      <c r="Y8" s="35"/>
      <c r="Z8" s="35"/>
      <c r="AA8" s="35"/>
      <c r="AB8" s="35"/>
    </row>
    <row r="9" spans="1:28" s="37" customFormat="1" ht="24.95" customHeight="1">
      <c r="A9" s="34" t="s">
        <v>64</v>
      </c>
      <c r="B9" s="35">
        <v>6</v>
      </c>
      <c r="C9" s="35" t="s">
        <v>971</v>
      </c>
      <c r="D9" s="35" t="s">
        <v>203</v>
      </c>
      <c r="E9" s="33">
        <v>95.8</v>
      </c>
      <c r="F9" s="35" t="s">
        <v>204</v>
      </c>
      <c r="G9" s="35">
        <v>0</v>
      </c>
      <c r="H9" s="35">
        <v>0</v>
      </c>
      <c r="I9" s="35">
        <v>0</v>
      </c>
      <c r="J9" s="36">
        <v>0</v>
      </c>
      <c r="K9" s="36">
        <v>0</v>
      </c>
      <c r="L9" s="35">
        <v>1400</v>
      </c>
      <c r="M9" s="52">
        <f t="shared" si="1"/>
        <v>0</v>
      </c>
      <c r="N9" s="57" cm="1">
        <f t="array" ref="N9">_xlfn.IFS(M9&gt;=1,30,M9&lt;1,M9*30)</f>
        <v>0</v>
      </c>
      <c r="O9" s="54">
        <f t="shared" si="0"/>
        <v>0</v>
      </c>
      <c r="P9" s="52">
        <f t="shared" si="2"/>
        <v>0</v>
      </c>
      <c r="Q9" s="57" cm="1">
        <f t="array" ref="Q9">_xlfn.IFS(P9&gt;=1,30,P9&lt;1,P9*30)</f>
        <v>0</v>
      </c>
      <c r="R9" s="65">
        <f t="shared" si="3"/>
        <v>0</v>
      </c>
      <c r="S9" s="57" cm="1">
        <f t="array" ref="S9">_xlfn.IFS(R9&gt;=0.15,10,R9&lt;0.15,R9/0.15*10)</f>
        <v>0</v>
      </c>
      <c r="T9" s="60"/>
      <c r="U9" s="58"/>
      <c r="V9" s="62">
        <f t="shared" si="4"/>
        <v>0</v>
      </c>
      <c r="W9" s="63" t="str">
        <f t="shared" si="5"/>
        <v>不合格</v>
      </c>
      <c r="X9" s="35"/>
      <c r="Y9" s="35"/>
      <c r="Z9" s="35"/>
      <c r="AA9" s="35"/>
      <c r="AB9" s="35"/>
    </row>
    <row r="10" spans="1:28" s="37" customFormat="1" ht="24.95" customHeight="1">
      <c r="A10" s="34" t="s">
        <v>64</v>
      </c>
      <c r="B10" s="35">
        <v>7</v>
      </c>
      <c r="C10" s="35">
        <v>20066715</v>
      </c>
      <c r="D10" s="35" t="s">
        <v>184</v>
      </c>
      <c r="E10" s="33">
        <v>43</v>
      </c>
      <c r="F10" s="35" t="s">
        <v>185</v>
      </c>
      <c r="G10" s="35">
        <v>0</v>
      </c>
      <c r="H10" s="35">
        <v>0</v>
      </c>
      <c r="I10" s="35">
        <v>0</v>
      </c>
      <c r="J10" s="36">
        <v>0</v>
      </c>
      <c r="K10" s="36">
        <v>0</v>
      </c>
      <c r="L10" s="35">
        <v>1400</v>
      </c>
      <c r="M10" s="52">
        <f t="shared" si="1"/>
        <v>0</v>
      </c>
      <c r="N10" s="57" cm="1">
        <f t="array" ref="N10">_xlfn.IFS(M10&gt;=1,30,M10&lt;1,M10*30)</f>
        <v>0</v>
      </c>
      <c r="O10" s="54">
        <f t="shared" si="0"/>
        <v>0</v>
      </c>
      <c r="P10" s="52">
        <f t="shared" si="2"/>
        <v>0</v>
      </c>
      <c r="Q10" s="57" cm="1">
        <f t="array" ref="Q10">_xlfn.IFS(P10&gt;=1,30,P10&lt;1,P10*30)</f>
        <v>0</v>
      </c>
      <c r="R10" s="65">
        <f t="shared" si="3"/>
        <v>0</v>
      </c>
      <c r="S10" s="57" cm="1">
        <f t="array" ref="S10">_xlfn.IFS(R10&gt;=0.15,10,R10&lt;0.15,R10/0.15*10)</f>
        <v>0</v>
      </c>
      <c r="T10" s="60"/>
      <c r="U10" s="58"/>
      <c r="V10" s="62">
        <f t="shared" si="4"/>
        <v>0</v>
      </c>
      <c r="W10" s="63" t="str">
        <f t="shared" si="5"/>
        <v>不合格</v>
      </c>
      <c r="X10" s="35"/>
      <c r="Y10" s="35"/>
      <c r="Z10" s="35"/>
      <c r="AA10" s="35"/>
      <c r="AB10" s="35"/>
    </row>
    <row r="11" spans="1:28" s="37" customFormat="1" ht="24.95" customHeight="1">
      <c r="A11" s="34" t="s">
        <v>64</v>
      </c>
      <c r="B11" s="35">
        <v>8</v>
      </c>
      <c r="C11" s="35">
        <v>20120775</v>
      </c>
      <c r="D11" s="35" t="s">
        <v>13</v>
      </c>
      <c r="E11" s="33">
        <v>53</v>
      </c>
      <c r="F11" s="35" t="s">
        <v>190</v>
      </c>
      <c r="G11" s="35">
        <v>63.67</v>
      </c>
      <c r="H11" s="35">
        <v>0</v>
      </c>
      <c r="I11" s="35">
        <v>0</v>
      </c>
      <c r="J11" s="36">
        <v>1485.6</v>
      </c>
      <c r="K11" s="36">
        <v>0</v>
      </c>
      <c r="L11" s="35">
        <v>1400</v>
      </c>
      <c r="M11" s="52">
        <f t="shared" si="1"/>
        <v>4.5478571428571431E-2</v>
      </c>
      <c r="N11" s="57" cm="1">
        <f t="array" ref="N11">_xlfn.IFS(M11&gt;=1,30,M11&lt;1,M11*30)</f>
        <v>1.3643571428571428</v>
      </c>
      <c r="O11" s="54">
        <f t="shared" si="0"/>
        <v>2.8030188679245283E-3</v>
      </c>
      <c r="P11" s="52">
        <f t="shared" si="2"/>
        <v>0.35481251492715543</v>
      </c>
      <c r="Q11" s="57" cm="1">
        <f t="array" ref="Q11">_xlfn.IFS(P11&gt;=1,30,P11&lt;1,P11*30)</f>
        <v>10.644375447814664</v>
      </c>
      <c r="R11" s="65">
        <f t="shared" si="3"/>
        <v>0</v>
      </c>
      <c r="S11" s="57" cm="1">
        <f t="array" ref="S11">_xlfn.IFS(R11&gt;=0.15,10,R11&lt;0.15,R11/0.15*10)</f>
        <v>0</v>
      </c>
      <c r="T11" s="60"/>
      <c r="U11" s="58"/>
      <c r="V11" s="62">
        <f t="shared" si="4"/>
        <v>12.008732590671807</v>
      </c>
      <c r="W11" s="63" t="str">
        <f t="shared" si="5"/>
        <v>不合格</v>
      </c>
      <c r="X11" s="35"/>
      <c r="Y11" s="35"/>
      <c r="Z11" s="35"/>
      <c r="AA11" s="35"/>
      <c r="AB11" s="35"/>
    </row>
    <row r="12" spans="1:28" s="37" customFormat="1" ht="24.95" customHeight="1">
      <c r="A12" s="34" t="s">
        <v>64</v>
      </c>
      <c r="B12" s="35">
        <v>9</v>
      </c>
      <c r="C12" s="35" t="s">
        <v>970</v>
      </c>
      <c r="D12" s="35" t="s">
        <v>199</v>
      </c>
      <c r="E12" s="33">
        <v>84.9</v>
      </c>
      <c r="F12" s="35" t="s">
        <v>200</v>
      </c>
      <c r="G12" s="35">
        <v>0</v>
      </c>
      <c r="H12" s="35">
        <v>0</v>
      </c>
      <c r="I12" s="35">
        <v>0</v>
      </c>
      <c r="J12" s="36">
        <v>0</v>
      </c>
      <c r="K12" s="36">
        <v>0</v>
      </c>
      <c r="L12" s="35">
        <v>1400</v>
      </c>
      <c r="M12" s="52">
        <f t="shared" si="1"/>
        <v>0</v>
      </c>
      <c r="N12" s="57" cm="1">
        <f t="array" ref="N12">_xlfn.IFS(M12&gt;=1,30,M12&lt;1,M12*30)</f>
        <v>0</v>
      </c>
      <c r="O12" s="54">
        <f t="shared" si="0"/>
        <v>0</v>
      </c>
      <c r="P12" s="52">
        <f t="shared" si="2"/>
        <v>0</v>
      </c>
      <c r="Q12" s="57" cm="1">
        <f t="array" ref="Q12">_xlfn.IFS(P12&gt;=1,30,P12&lt;1,P12*30)</f>
        <v>0</v>
      </c>
      <c r="R12" s="65">
        <f t="shared" si="3"/>
        <v>0</v>
      </c>
      <c r="S12" s="57" cm="1">
        <f t="array" ref="S12">_xlfn.IFS(R12&gt;=0.15,10,R12&lt;0.15,R12/0.15*10)</f>
        <v>0</v>
      </c>
      <c r="T12" s="60"/>
      <c r="U12" s="58"/>
      <c r="V12" s="62">
        <f t="shared" si="4"/>
        <v>0</v>
      </c>
      <c r="W12" s="63" t="str">
        <f t="shared" si="5"/>
        <v>不合格</v>
      </c>
      <c r="X12" s="35"/>
      <c r="Y12" s="35"/>
      <c r="Z12" s="35"/>
      <c r="AA12" s="35"/>
      <c r="AB12" s="35"/>
    </row>
    <row r="13" spans="1:28" s="37" customFormat="1" ht="24.95" customHeight="1">
      <c r="A13" s="34" t="s">
        <v>64</v>
      </c>
      <c r="B13" s="35">
        <v>10</v>
      </c>
      <c r="C13" s="35" t="s">
        <v>974</v>
      </c>
      <c r="D13" s="35" t="s">
        <v>208</v>
      </c>
      <c r="E13" s="33">
        <v>130</v>
      </c>
      <c r="F13" s="35" t="s">
        <v>204</v>
      </c>
      <c r="G13" s="35">
        <v>0</v>
      </c>
      <c r="H13" s="35">
        <v>0</v>
      </c>
      <c r="I13" s="35">
        <v>0</v>
      </c>
      <c r="J13" s="36">
        <v>0</v>
      </c>
      <c r="K13" s="36">
        <v>0</v>
      </c>
      <c r="L13" s="35">
        <v>1400</v>
      </c>
      <c r="M13" s="52">
        <f t="shared" si="1"/>
        <v>0</v>
      </c>
      <c r="N13" s="57" cm="1">
        <f t="array" ref="N13">_xlfn.IFS(M13&gt;=1,30,M13&lt;1,M13*30)</f>
        <v>0</v>
      </c>
      <c r="O13" s="54">
        <f t="shared" si="0"/>
        <v>0</v>
      </c>
      <c r="P13" s="52">
        <f t="shared" si="2"/>
        <v>0</v>
      </c>
      <c r="Q13" s="57" cm="1">
        <f t="array" ref="Q13">_xlfn.IFS(P13&gt;=1,30,P13&lt;1,P13*30)</f>
        <v>0</v>
      </c>
      <c r="R13" s="65">
        <f t="shared" si="3"/>
        <v>0</v>
      </c>
      <c r="S13" s="57" cm="1">
        <f t="array" ref="S13">_xlfn.IFS(R13&gt;=0.15,10,R13&lt;0.15,R13/0.15*10)</f>
        <v>0</v>
      </c>
      <c r="T13" s="60"/>
      <c r="U13" s="58"/>
      <c r="V13" s="62">
        <f t="shared" si="4"/>
        <v>0</v>
      </c>
      <c r="W13" s="63" t="str">
        <f t="shared" si="5"/>
        <v>不合格</v>
      </c>
      <c r="X13" s="35"/>
      <c r="Y13" s="35"/>
      <c r="Z13" s="35"/>
      <c r="AA13" s="35"/>
      <c r="AB13" s="35"/>
    </row>
    <row r="14" spans="1:28" s="37" customFormat="1" ht="24.95" customHeight="1">
      <c r="A14" s="34" t="s">
        <v>64</v>
      </c>
      <c r="B14" s="35">
        <v>11</v>
      </c>
      <c r="C14" s="35" t="s">
        <v>972</v>
      </c>
      <c r="D14" s="35" t="s">
        <v>206</v>
      </c>
      <c r="E14" s="33">
        <v>95.97</v>
      </c>
      <c r="F14" s="35" t="s">
        <v>185</v>
      </c>
      <c r="G14" s="35">
        <v>53.34</v>
      </c>
      <c r="H14" s="35">
        <v>0</v>
      </c>
      <c r="I14" s="35">
        <v>0</v>
      </c>
      <c r="J14" s="36">
        <v>2092</v>
      </c>
      <c r="K14" s="36">
        <v>0</v>
      </c>
      <c r="L14" s="35">
        <v>1400</v>
      </c>
      <c r="M14" s="52">
        <f t="shared" si="1"/>
        <v>3.8100000000000002E-2</v>
      </c>
      <c r="N14" s="57" cm="1">
        <f t="array" ref="N14">_xlfn.IFS(M14&gt;=1,30,M14&lt;1,M14*30)</f>
        <v>1.143</v>
      </c>
      <c r="O14" s="54">
        <f t="shared" si="0"/>
        <v>2.1798478691257687E-3</v>
      </c>
      <c r="P14" s="52">
        <f t="shared" si="2"/>
        <v>0.27593011001592005</v>
      </c>
      <c r="Q14" s="57" cm="1">
        <f t="array" ref="Q14">_xlfn.IFS(P14&gt;=1,30,P14&lt;1,P14*30)</f>
        <v>8.2779033004776021</v>
      </c>
      <c r="R14" s="65">
        <f t="shared" si="3"/>
        <v>0</v>
      </c>
      <c r="S14" s="57" cm="1">
        <f t="array" ref="S14">_xlfn.IFS(R14&gt;=0.15,10,R14&lt;0.15,R14/0.15*10)</f>
        <v>0</v>
      </c>
      <c r="T14" s="60"/>
      <c r="U14" s="58"/>
      <c r="V14" s="62">
        <f t="shared" si="4"/>
        <v>9.4209033004776028</v>
      </c>
      <c r="W14" s="63" t="str">
        <f t="shared" si="5"/>
        <v>不合格</v>
      </c>
      <c r="X14" s="35"/>
      <c r="Y14" s="35"/>
      <c r="Z14" s="35"/>
      <c r="AA14" s="35"/>
      <c r="AB14" s="35"/>
    </row>
    <row r="15" spans="1:28" s="37" customFormat="1" ht="24.95" customHeight="1">
      <c r="A15" s="34" t="s">
        <v>64</v>
      </c>
      <c r="B15" s="35">
        <v>12</v>
      </c>
      <c r="C15" s="35">
        <v>20159351</v>
      </c>
      <c r="D15" s="35" t="s">
        <v>205</v>
      </c>
      <c r="E15" s="33">
        <v>95.88</v>
      </c>
      <c r="F15" s="35" t="s">
        <v>181</v>
      </c>
      <c r="G15" s="35">
        <v>0</v>
      </c>
      <c r="H15" s="35">
        <v>0</v>
      </c>
      <c r="I15" s="35">
        <v>0</v>
      </c>
      <c r="J15" s="36">
        <v>0</v>
      </c>
      <c r="K15" s="36">
        <v>0</v>
      </c>
      <c r="L15" s="35">
        <v>1400</v>
      </c>
      <c r="M15" s="52">
        <f t="shared" si="1"/>
        <v>0</v>
      </c>
      <c r="N15" s="57" cm="1">
        <f t="array" ref="N15">_xlfn.IFS(M15&gt;=1,30,M15&lt;1,M15*30)</f>
        <v>0</v>
      </c>
      <c r="O15" s="54">
        <f t="shared" si="0"/>
        <v>0</v>
      </c>
      <c r="P15" s="52">
        <f t="shared" si="2"/>
        <v>0</v>
      </c>
      <c r="Q15" s="57" cm="1">
        <f t="array" ref="Q15">_xlfn.IFS(P15&gt;=1,30,P15&lt;1,P15*30)</f>
        <v>0</v>
      </c>
      <c r="R15" s="65">
        <f t="shared" si="3"/>
        <v>0</v>
      </c>
      <c r="S15" s="57" cm="1">
        <f t="array" ref="S15">_xlfn.IFS(R15&gt;=0.15,10,R15&lt;0.15,R15/0.15*10)</f>
        <v>0</v>
      </c>
      <c r="T15" s="60"/>
      <c r="U15" s="58"/>
      <c r="V15" s="62">
        <f t="shared" si="4"/>
        <v>0</v>
      </c>
      <c r="W15" s="63" t="str">
        <f t="shared" si="5"/>
        <v>不合格</v>
      </c>
      <c r="X15" s="35"/>
      <c r="Y15" s="35"/>
      <c r="Z15" s="35"/>
      <c r="AA15" s="35"/>
      <c r="AB15" s="35"/>
    </row>
    <row r="16" spans="1:28" s="37" customFormat="1" ht="24.95" customHeight="1">
      <c r="A16" s="34" t="s">
        <v>64</v>
      </c>
      <c r="B16" s="35">
        <v>13</v>
      </c>
      <c r="C16" s="35">
        <v>20159223</v>
      </c>
      <c r="D16" s="35" t="s">
        <v>194</v>
      </c>
      <c r="E16" s="33">
        <v>59.9</v>
      </c>
      <c r="F16" s="35" t="s">
        <v>179</v>
      </c>
      <c r="G16" s="35">
        <v>0</v>
      </c>
      <c r="H16" s="35">
        <v>0</v>
      </c>
      <c r="I16" s="35">
        <v>0</v>
      </c>
      <c r="J16" s="36">
        <v>0</v>
      </c>
      <c r="K16" s="36">
        <v>0</v>
      </c>
      <c r="L16" s="35">
        <v>1400</v>
      </c>
      <c r="M16" s="52">
        <f t="shared" si="1"/>
        <v>0</v>
      </c>
      <c r="N16" s="57" cm="1">
        <f t="array" ref="N16">_xlfn.IFS(M16&gt;=1,30,M16&lt;1,M16*30)</f>
        <v>0</v>
      </c>
      <c r="O16" s="54">
        <f t="shared" si="0"/>
        <v>0</v>
      </c>
      <c r="P16" s="52">
        <f t="shared" si="2"/>
        <v>0</v>
      </c>
      <c r="Q16" s="57" cm="1">
        <f t="array" ref="Q16">_xlfn.IFS(P16&gt;=1,30,P16&lt;1,P16*30)</f>
        <v>0</v>
      </c>
      <c r="R16" s="65">
        <f t="shared" si="3"/>
        <v>0</v>
      </c>
      <c r="S16" s="57" cm="1">
        <f t="array" ref="S16">_xlfn.IFS(R16&gt;=0.15,10,R16&lt;0.15,R16/0.15*10)</f>
        <v>0</v>
      </c>
      <c r="T16" s="60"/>
      <c r="U16" s="58"/>
      <c r="V16" s="62">
        <f t="shared" si="4"/>
        <v>0</v>
      </c>
      <c r="W16" s="63" t="str">
        <f t="shared" si="5"/>
        <v>不合格</v>
      </c>
      <c r="X16" s="35"/>
      <c r="Y16" s="35"/>
      <c r="Z16" s="35"/>
      <c r="AA16" s="35"/>
      <c r="AB16" s="35"/>
    </row>
    <row r="17" spans="1:28" s="37" customFormat="1" ht="24.95" customHeight="1">
      <c r="A17" s="34" t="s">
        <v>64</v>
      </c>
      <c r="B17" s="35">
        <v>14</v>
      </c>
      <c r="C17" s="35">
        <v>20101604</v>
      </c>
      <c r="D17" s="35" t="s">
        <v>188</v>
      </c>
      <c r="E17" s="33">
        <v>51.92</v>
      </c>
      <c r="F17" s="35" t="s">
        <v>189</v>
      </c>
      <c r="G17" s="35">
        <v>0</v>
      </c>
      <c r="H17" s="35">
        <v>0</v>
      </c>
      <c r="I17" s="35">
        <v>0</v>
      </c>
      <c r="J17" s="36">
        <v>0</v>
      </c>
      <c r="K17" s="36">
        <v>0</v>
      </c>
      <c r="L17" s="35">
        <v>1400</v>
      </c>
      <c r="M17" s="52">
        <f t="shared" si="1"/>
        <v>0</v>
      </c>
      <c r="N17" s="57" cm="1">
        <f t="array" ref="N17">_xlfn.IFS(M17&gt;=1,30,M17&lt;1,M17*30)</f>
        <v>0</v>
      </c>
      <c r="O17" s="54">
        <f t="shared" si="0"/>
        <v>0</v>
      </c>
      <c r="P17" s="52">
        <f t="shared" si="2"/>
        <v>0</v>
      </c>
      <c r="Q17" s="57" cm="1">
        <f t="array" ref="Q17">_xlfn.IFS(P17&gt;=1,30,P17&lt;1,P17*30)</f>
        <v>0</v>
      </c>
      <c r="R17" s="65">
        <f t="shared" si="3"/>
        <v>0</v>
      </c>
      <c r="S17" s="57" cm="1">
        <f t="array" ref="S17">_xlfn.IFS(R17&gt;=0.15,10,R17&lt;0.15,R17/0.15*10)</f>
        <v>0</v>
      </c>
      <c r="T17" s="60"/>
      <c r="U17" s="58"/>
      <c r="V17" s="62">
        <f t="shared" si="4"/>
        <v>0</v>
      </c>
      <c r="W17" s="63" t="str">
        <f t="shared" si="5"/>
        <v>不合格</v>
      </c>
      <c r="X17" s="35"/>
      <c r="Y17" s="35"/>
      <c r="Z17" s="35"/>
      <c r="AA17" s="35"/>
      <c r="AB17" s="35"/>
    </row>
    <row r="18" spans="1:28" s="37" customFormat="1" ht="24.95" customHeight="1">
      <c r="A18" s="34" t="s">
        <v>64</v>
      </c>
      <c r="B18" s="35">
        <v>15</v>
      </c>
      <c r="C18" s="35">
        <v>20102671</v>
      </c>
      <c r="D18" s="35" t="s">
        <v>191</v>
      </c>
      <c r="E18" s="33">
        <v>53.8</v>
      </c>
      <c r="F18" s="35" t="s">
        <v>185</v>
      </c>
      <c r="G18" s="35">
        <v>0</v>
      </c>
      <c r="H18" s="35">
        <v>0</v>
      </c>
      <c r="I18" s="35">
        <v>0</v>
      </c>
      <c r="J18" s="36">
        <v>0</v>
      </c>
      <c r="K18" s="36">
        <v>0</v>
      </c>
      <c r="L18" s="35">
        <v>1400</v>
      </c>
      <c r="M18" s="52">
        <f t="shared" si="1"/>
        <v>0</v>
      </c>
      <c r="N18" s="57" cm="1">
        <f t="array" ref="N18">_xlfn.IFS(M18&gt;=1,30,M18&lt;1,M18*30)</f>
        <v>0</v>
      </c>
      <c r="O18" s="54">
        <f t="shared" si="0"/>
        <v>0</v>
      </c>
      <c r="P18" s="52">
        <f t="shared" si="2"/>
        <v>0</v>
      </c>
      <c r="Q18" s="57" cm="1">
        <f t="array" ref="Q18">_xlfn.IFS(P18&gt;=1,30,P18&lt;1,P18*30)</f>
        <v>0</v>
      </c>
      <c r="R18" s="65">
        <f t="shared" si="3"/>
        <v>0</v>
      </c>
      <c r="S18" s="57" cm="1">
        <f t="array" ref="S18">_xlfn.IFS(R18&gt;=0.15,10,R18&lt;0.15,R18/0.15*10)</f>
        <v>0</v>
      </c>
      <c r="T18" s="60"/>
      <c r="U18" s="58"/>
      <c r="V18" s="62">
        <f t="shared" si="4"/>
        <v>0</v>
      </c>
      <c r="W18" s="63" t="str">
        <f t="shared" si="5"/>
        <v>不合格</v>
      </c>
      <c r="X18" s="35"/>
      <c r="Y18" s="35"/>
      <c r="Z18" s="35"/>
      <c r="AA18" s="35"/>
      <c r="AB18" s="35"/>
    </row>
    <row r="19" spans="1:28" s="37" customFormat="1" ht="24.95" customHeight="1">
      <c r="A19" s="34" t="s">
        <v>64</v>
      </c>
      <c r="B19" s="35">
        <v>16</v>
      </c>
      <c r="C19" s="35">
        <v>20112071</v>
      </c>
      <c r="D19" s="35" t="s">
        <v>201</v>
      </c>
      <c r="E19" s="33">
        <v>91.35</v>
      </c>
      <c r="F19" s="35" t="s">
        <v>202</v>
      </c>
      <c r="G19" s="35">
        <v>0</v>
      </c>
      <c r="H19" s="35">
        <v>0</v>
      </c>
      <c r="I19" s="35">
        <v>0</v>
      </c>
      <c r="J19" s="36">
        <v>0</v>
      </c>
      <c r="K19" s="36">
        <v>0</v>
      </c>
      <c r="L19" s="35">
        <v>1400</v>
      </c>
      <c r="M19" s="52">
        <f t="shared" si="1"/>
        <v>0</v>
      </c>
      <c r="N19" s="57" cm="1">
        <f t="array" ref="N19">_xlfn.IFS(M19&gt;=1,30,M19&lt;1,M19*30)</f>
        <v>0</v>
      </c>
      <c r="O19" s="54">
        <f t="shared" si="0"/>
        <v>0</v>
      </c>
      <c r="P19" s="52">
        <f t="shared" si="2"/>
        <v>0</v>
      </c>
      <c r="Q19" s="57" cm="1">
        <f t="array" ref="Q19">_xlfn.IFS(P19&gt;=1,30,P19&lt;1,P19*30)</f>
        <v>0</v>
      </c>
      <c r="R19" s="65">
        <f t="shared" si="3"/>
        <v>0</v>
      </c>
      <c r="S19" s="57" cm="1">
        <f t="array" ref="S19">_xlfn.IFS(R19&gt;=0.15,10,R19&lt;0.15,R19/0.15*10)</f>
        <v>0</v>
      </c>
      <c r="T19" s="60"/>
      <c r="U19" s="58"/>
      <c r="V19" s="62">
        <f t="shared" si="4"/>
        <v>0</v>
      </c>
      <c r="W19" s="63" t="str">
        <f t="shared" si="5"/>
        <v>不合格</v>
      </c>
      <c r="X19" s="35"/>
      <c r="Y19" s="35"/>
      <c r="Z19" s="35"/>
      <c r="AA19" s="35"/>
      <c r="AB19" s="35"/>
    </row>
    <row r="20" spans="1:28" s="37" customFormat="1" ht="24.95" customHeight="1">
      <c r="A20" s="34" t="s">
        <v>64</v>
      </c>
      <c r="B20" s="35">
        <v>17</v>
      </c>
      <c r="C20" s="35" t="s">
        <v>973</v>
      </c>
      <c r="D20" s="35" t="s">
        <v>207</v>
      </c>
      <c r="E20" s="33">
        <v>117.6018</v>
      </c>
      <c r="F20" s="35" t="s">
        <v>185</v>
      </c>
      <c r="G20" s="35">
        <v>0</v>
      </c>
      <c r="H20" s="35">
        <v>0</v>
      </c>
      <c r="I20" s="35">
        <v>0</v>
      </c>
      <c r="J20" s="36">
        <v>0</v>
      </c>
      <c r="K20" s="36">
        <v>0</v>
      </c>
      <c r="L20" s="35">
        <v>1400</v>
      </c>
      <c r="M20" s="52">
        <f t="shared" si="1"/>
        <v>0</v>
      </c>
      <c r="N20" s="57" cm="1">
        <f t="array" ref="N20">_xlfn.IFS(M20&gt;=1,30,M20&lt;1,M20*30)</f>
        <v>0</v>
      </c>
      <c r="O20" s="54">
        <f t="shared" si="0"/>
        <v>0</v>
      </c>
      <c r="P20" s="52">
        <f t="shared" si="2"/>
        <v>0</v>
      </c>
      <c r="Q20" s="57" cm="1">
        <f t="array" ref="Q20">_xlfn.IFS(P20&gt;=1,30,P20&lt;1,P20*30)</f>
        <v>0</v>
      </c>
      <c r="R20" s="65">
        <f t="shared" si="3"/>
        <v>0</v>
      </c>
      <c r="S20" s="57" cm="1">
        <f t="array" ref="S20">_xlfn.IFS(R20&gt;=0.15,10,R20&lt;0.15,R20/0.15*10)</f>
        <v>0</v>
      </c>
      <c r="T20" s="60"/>
      <c r="U20" s="58"/>
      <c r="V20" s="62">
        <f t="shared" si="4"/>
        <v>0</v>
      </c>
      <c r="W20" s="63" t="str">
        <f t="shared" si="5"/>
        <v>不合格</v>
      </c>
      <c r="X20" s="35"/>
      <c r="Y20" s="35"/>
      <c r="Z20" s="35"/>
      <c r="AA20" s="35"/>
      <c r="AB20" s="35"/>
    </row>
    <row r="21" spans="1:28" s="37" customFormat="1" ht="24.95" customHeight="1">
      <c r="A21" s="34" t="s">
        <v>64</v>
      </c>
      <c r="B21" s="35">
        <v>18</v>
      </c>
      <c r="C21" s="35" t="s">
        <v>976</v>
      </c>
      <c r="D21" s="35" t="s">
        <v>210</v>
      </c>
      <c r="E21" s="33">
        <v>198.94</v>
      </c>
      <c r="F21" s="35" t="s">
        <v>183</v>
      </c>
      <c r="G21" s="35">
        <v>107.1</v>
      </c>
      <c r="H21" s="35">
        <v>0</v>
      </c>
      <c r="I21" s="35">
        <v>1</v>
      </c>
      <c r="J21" s="36">
        <v>7469</v>
      </c>
      <c r="K21" s="36">
        <v>0</v>
      </c>
      <c r="L21" s="35">
        <v>1400</v>
      </c>
      <c r="M21" s="52">
        <f t="shared" si="1"/>
        <v>7.6499999999999999E-2</v>
      </c>
      <c r="N21" s="57" cm="1">
        <f t="array" ref="N21">_xlfn.IFS(M21&gt;=1,30,M21&lt;1,M21*30)</f>
        <v>2.2949999999999999</v>
      </c>
      <c r="O21" s="54">
        <f t="shared" si="0"/>
        <v>3.7543983110485575E-3</v>
      </c>
      <c r="P21" s="52">
        <f t="shared" si="2"/>
        <v>0.47524029253779204</v>
      </c>
      <c r="Q21" s="57" cm="1">
        <f t="array" ref="Q21">_xlfn.IFS(P21&gt;=1,30,P21&lt;1,P21*30)</f>
        <v>14.257208776133762</v>
      </c>
      <c r="R21" s="65">
        <f t="shared" si="3"/>
        <v>0</v>
      </c>
      <c r="S21" s="57" cm="1">
        <f t="array" ref="S21">_xlfn.IFS(R21&gt;=0.15,10,R21&lt;0.15,R21/0.15*10)</f>
        <v>0</v>
      </c>
      <c r="T21" s="60"/>
      <c r="U21" s="58"/>
      <c r="V21" s="62">
        <f t="shared" si="4"/>
        <v>16.55220877613376</v>
      </c>
      <c r="W21" s="63" t="str">
        <f t="shared" si="5"/>
        <v>不合格</v>
      </c>
      <c r="X21" s="35"/>
      <c r="Y21" s="35"/>
      <c r="Z21" s="35"/>
      <c r="AA21" s="35"/>
      <c r="AB21" s="35"/>
    </row>
    <row r="22" spans="1:28" s="37" customFormat="1" ht="24.95" customHeight="1">
      <c r="A22" s="34" t="s">
        <v>64</v>
      </c>
      <c r="B22" s="35">
        <v>19</v>
      </c>
      <c r="C22" s="35" t="s">
        <v>968</v>
      </c>
      <c r="D22" s="35" t="s">
        <v>193</v>
      </c>
      <c r="E22" s="33">
        <v>55.7</v>
      </c>
      <c r="F22" s="35" t="s">
        <v>183</v>
      </c>
      <c r="G22" s="35">
        <v>701.63</v>
      </c>
      <c r="H22" s="35">
        <v>0</v>
      </c>
      <c r="I22" s="35">
        <v>70</v>
      </c>
      <c r="J22" s="36">
        <v>6764.7</v>
      </c>
      <c r="K22" s="36">
        <v>0</v>
      </c>
      <c r="L22" s="35">
        <v>1400</v>
      </c>
      <c r="M22" s="52">
        <f t="shared" si="1"/>
        <v>0.50116428571428573</v>
      </c>
      <c r="N22" s="57" cm="1">
        <f t="array" ref="N22">_xlfn.IFS(M22&gt;=1,30,M22&lt;1,M22*30)</f>
        <v>15.034928571428573</v>
      </c>
      <c r="O22" s="54">
        <f t="shared" si="0"/>
        <v>1.214488330341113E-2</v>
      </c>
      <c r="P22" s="52">
        <f t="shared" si="2"/>
        <v>1.5373270004317885</v>
      </c>
      <c r="Q22" s="57" cm="1">
        <f t="array" ref="Q22">_xlfn.IFS(P22&gt;=1,30,P22&lt;1,P22*30)</f>
        <v>30</v>
      </c>
      <c r="R22" s="65">
        <f t="shared" si="3"/>
        <v>0</v>
      </c>
      <c r="S22" s="57" cm="1">
        <f t="array" ref="S22">_xlfn.IFS(R22&gt;=0.15,10,R22&lt;0.15,R22/0.15*10)</f>
        <v>0</v>
      </c>
      <c r="T22" s="60"/>
      <c r="U22" s="58"/>
      <c r="V22" s="62">
        <f t="shared" si="4"/>
        <v>45.034928571428573</v>
      </c>
      <c r="W22" s="63" t="str">
        <f t="shared" si="5"/>
        <v>不合格</v>
      </c>
      <c r="X22" s="35"/>
      <c r="Y22" s="35"/>
      <c r="Z22" s="35"/>
      <c r="AA22" s="35"/>
      <c r="AB22" s="35"/>
    </row>
    <row r="23" spans="1:28" s="37" customFormat="1" ht="24.95" customHeight="1">
      <c r="A23" s="34" t="s">
        <v>64</v>
      </c>
      <c r="B23" s="35">
        <v>20</v>
      </c>
      <c r="C23" s="35" t="s">
        <v>975</v>
      </c>
      <c r="D23" s="35" t="s">
        <v>209</v>
      </c>
      <c r="E23" s="33">
        <v>189.9</v>
      </c>
      <c r="F23" s="35" t="s">
        <v>198</v>
      </c>
      <c r="G23" s="35">
        <v>1828.17</v>
      </c>
      <c r="H23" s="35">
        <v>0</v>
      </c>
      <c r="I23" s="35">
        <v>8</v>
      </c>
      <c r="J23" s="36">
        <v>6071.68</v>
      </c>
      <c r="K23" s="36">
        <v>0</v>
      </c>
      <c r="L23" s="35">
        <v>800</v>
      </c>
      <c r="M23" s="52">
        <f t="shared" si="1"/>
        <v>2.2852125000000001</v>
      </c>
      <c r="N23" s="57" cm="1">
        <f t="array" ref="N23">_xlfn.IFS(M23&gt;=1,30,M23&lt;1,M23*30)</f>
        <v>30</v>
      </c>
      <c r="O23" s="54">
        <f t="shared" si="0"/>
        <v>3.1973038441284888E-3</v>
      </c>
      <c r="P23" s="52">
        <f t="shared" si="2"/>
        <v>0.40472200558588461</v>
      </c>
      <c r="Q23" s="57" cm="1">
        <f t="array" ref="Q23">_xlfn.IFS(P23&gt;=1,30,P23&lt;1,P23*30)</f>
        <v>12.141660167576539</v>
      </c>
      <c r="R23" s="65">
        <f t="shared" si="3"/>
        <v>0</v>
      </c>
      <c r="S23" s="57" cm="1">
        <f t="array" ref="S23">_xlfn.IFS(R23&gt;=0.15,10,R23&lt;0.15,R23/0.15*10)</f>
        <v>0</v>
      </c>
      <c r="T23" s="60"/>
      <c r="U23" s="58"/>
      <c r="V23" s="62">
        <f t="shared" si="4"/>
        <v>42.141660167576539</v>
      </c>
      <c r="W23" s="63" t="str">
        <f t="shared" si="5"/>
        <v>不合格</v>
      </c>
      <c r="X23" s="35"/>
      <c r="Y23" s="35"/>
      <c r="Z23" s="35"/>
      <c r="AA23" s="35"/>
      <c r="AB23" s="35"/>
    </row>
    <row r="24" spans="1:28" s="37" customFormat="1" ht="24.95" customHeight="1">
      <c r="A24" s="34" t="s">
        <v>64</v>
      </c>
      <c r="B24" s="35">
        <v>21</v>
      </c>
      <c r="C24" s="35" t="s">
        <v>969</v>
      </c>
      <c r="D24" s="35" t="s">
        <v>197</v>
      </c>
      <c r="E24" s="33">
        <v>79.900000000000006</v>
      </c>
      <c r="F24" s="35" t="s">
        <v>198</v>
      </c>
      <c r="G24" s="35">
        <v>27.62</v>
      </c>
      <c r="H24" s="35">
        <v>0</v>
      </c>
      <c r="I24" s="35">
        <v>10</v>
      </c>
      <c r="J24" s="36">
        <v>2610</v>
      </c>
      <c r="K24" s="36">
        <v>0</v>
      </c>
      <c r="L24" s="35">
        <v>1400</v>
      </c>
      <c r="M24" s="52">
        <f t="shared" si="1"/>
        <v>1.9728571428571429E-2</v>
      </c>
      <c r="N24" s="57" cm="1">
        <f t="array" ref="N24">_xlfn.IFS(M24&gt;=1,30,M24&lt;1,M24*30)</f>
        <v>0.59185714285714286</v>
      </c>
      <c r="O24" s="54">
        <f t="shared" si="0"/>
        <v>3.2665832290362951E-3</v>
      </c>
      <c r="P24" s="52">
        <f t="shared" si="2"/>
        <v>0.41349154797927784</v>
      </c>
      <c r="Q24" s="57" cm="1">
        <f t="array" ref="Q24">_xlfn.IFS(P24&gt;=1,30,P24&lt;1,P24*30)</f>
        <v>12.404746439378336</v>
      </c>
      <c r="R24" s="65">
        <f t="shared" si="3"/>
        <v>0</v>
      </c>
      <c r="S24" s="57" cm="1">
        <f t="array" ref="S24">_xlfn.IFS(R24&gt;=0.15,10,R24&lt;0.15,R24/0.15*10)</f>
        <v>0</v>
      </c>
      <c r="T24" s="60"/>
      <c r="U24" s="58"/>
      <c r="V24" s="62">
        <f t="shared" si="4"/>
        <v>12.996603582235478</v>
      </c>
      <c r="W24" s="63" t="str">
        <f t="shared" si="5"/>
        <v>不合格</v>
      </c>
      <c r="X24" s="35"/>
      <c r="Y24" s="35"/>
      <c r="Z24" s="35"/>
      <c r="AA24" s="35"/>
      <c r="AB24" s="35"/>
    </row>
    <row r="25" spans="1:28" s="37" customFormat="1" ht="24.95" customHeight="1">
      <c r="A25" s="34" t="s">
        <v>64</v>
      </c>
      <c r="B25" s="35">
        <v>22</v>
      </c>
      <c r="C25" s="35">
        <v>20146603</v>
      </c>
      <c r="D25" s="35" t="s">
        <v>192</v>
      </c>
      <c r="E25" s="33">
        <v>55</v>
      </c>
      <c r="F25" s="35" t="s">
        <v>183</v>
      </c>
      <c r="G25" s="35">
        <v>1.1299999999999999</v>
      </c>
      <c r="H25" s="35">
        <v>0</v>
      </c>
      <c r="I25" s="35">
        <v>0</v>
      </c>
      <c r="J25" s="36">
        <v>0</v>
      </c>
      <c r="K25" s="36">
        <v>0</v>
      </c>
      <c r="L25" s="35">
        <v>1400</v>
      </c>
      <c r="M25" s="52">
        <f t="shared" si="1"/>
        <v>8.0714285714285708E-4</v>
      </c>
      <c r="N25" s="57" cm="1">
        <f t="array" ref="N25">_xlfn.IFS(M25&gt;=1,30,M25&lt;1,M25*30)</f>
        <v>2.4214285714285712E-2</v>
      </c>
      <c r="O25" s="54">
        <f t="shared" si="0"/>
        <v>0</v>
      </c>
      <c r="P25" s="52">
        <f t="shared" si="2"/>
        <v>0</v>
      </c>
      <c r="Q25" s="57" cm="1">
        <f t="array" ref="Q25">_xlfn.IFS(P25&gt;=1,30,P25&lt;1,P25*30)</f>
        <v>0</v>
      </c>
      <c r="R25" s="65">
        <f t="shared" si="3"/>
        <v>0</v>
      </c>
      <c r="S25" s="57" cm="1">
        <f t="array" ref="S25">_xlfn.IFS(R25&gt;=0.15,10,R25&lt;0.15,R25/0.15*10)</f>
        <v>0</v>
      </c>
      <c r="T25" s="60"/>
      <c r="U25" s="58"/>
      <c r="V25" s="62">
        <f t="shared" si="4"/>
        <v>2.4214285714285712E-2</v>
      </c>
      <c r="W25" s="63" t="str">
        <f t="shared" si="5"/>
        <v>不合格</v>
      </c>
      <c r="X25" s="35"/>
      <c r="Y25" s="35"/>
      <c r="Z25" s="35"/>
      <c r="AA25" s="35"/>
      <c r="AB25" s="35"/>
    </row>
  </sheetData>
  <sheetProtection sheet="1" objects="1" scenarios="1" formatCells="0" formatColumns="0" formatRows="0" sort="0" autoFilter="0" pivotTables="0"/>
  <mergeCells count="1">
    <mergeCell ref="C1:R1"/>
  </mergeCells>
  <phoneticPr fontId="1" type="noConversion"/>
  <conditionalFormatting sqref="C2:C1048576">
    <cfRule type="duplicateValues" dxfId="97" priority="1"/>
    <cfRule type="duplicateValues" dxfId="96" priority="2"/>
  </conditionalFormatting>
  <conditionalFormatting sqref="C2:C25">
    <cfRule type="duplicateValues" dxfId="95" priority="32"/>
  </conditionalFormatting>
  <conditionalFormatting sqref="C4:C25">
    <cfRule type="duplicateValues" dxfId="94" priority="33"/>
  </conditionalFormatting>
  <dataValidations count="1">
    <dataValidation type="list" allowBlank="1" showInputMessage="1" showErrorMessage="1" sqref="T3:T25" xr:uid="{26CF04B6-6C16-48DD-8590-2B8439109E76}">
      <formula1>"优秀,一般,较差"</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F170B-9289-4CD8-AFC1-A8FAC2F07904}">
  <dimension ref="A1:AB22"/>
  <sheetViews>
    <sheetView workbookViewId="0">
      <pane ySplit="3" topLeftCell="A4" activePane="bottomLeft" state="frozen"/>
      <selection pane="bottomLeft" activeCell="AB2" sqref="AB2:AB22"/>
    </sheetView>
  </sheetViews>
  <sheetFormatPr defaultRowHeight="14.25"/>
  <cols>
    <col min="1" max="1" width="5.75" style="38" customWidth="1"/>
    <col min="2" max="2" width="6.5" style="38" customWidth="1"/>
    <col min="3" max="3" width="9" style="38"/>
    <col min="4" max="4" width="20.875" style="38" customWidth="1"/>
    <col min="5" max="5" width="9.75" style="39" customWidth="1"/>
    <col min="6" max="6" width="7" style="38" customWidth="1"/>
    <col min="7" max="7" width="10.625" style="38" customWidth="1"/>
    <col min="8" max="8" width="9.125" style="38" customWidth="1"/>
    <col min="9" max="9" width="6.625" style="38" customWidth="1"/>
    <col min="10" max="10" width="11.625" style="40" customWidth="1"/>
    <col min="11" max="11" width="8.625" style="40" customWidth="1"/>
    <col min="12" max="12" width="10.75" style="78" customWidth="1"/>
    <col min="13" max="13" width="11.875" style="39" customWidth="1"/>
    <col min="14" max="14" width="9" style="79"/>
    <col min="15" max="15" width="9.875" style="42" customWidth="1"/>
    <col min="16" max="16" width="9" style="39"/>
    <col min="17" max="17" width="9" style="79"/>
    <col min="18" max="18" width="8.125" style="64" customWidth="1"/>
    <col min="19" max="19" width="9" style="80"/>
    <col min="20" max="20" width="6.875" style="40" customWidth="1"/>
    <col min="21" max="22" width="9" style="80"/>
    <col min="23" max="23" width="9" style="81"/>
    <col min="24" max="16384" width="9" style="38"/>
  </cols>
  <sheetData>
    <row r="1" spans="1:28" ht="33.75" customHeight="1">
      <c r="D1" s="114" t="s">
        <v>1368</v>
      </c>
      <c r="E1" s="114"/>
      <c r="F1" s="114"/>
      <c r="G1" s="114"/>
      <c r="H1" s="114"/>
      <c r="I1" s="114"/>
      <c r="J1" s="114"/>
      <c r="K1" s="114"/>
      <c r="L1" s="114"/>
      <c r="M1" s="114"/>
      <c r="N1" s="114"/>
      <c r="O1" s="114"/>
      <c r="P1" s="114"/>
      <c r="Q1" s="114"/>
      <c r="R1" s="114"/>
      <c r="S1" s="114"/>
    </row>
    <row r="2" spans="1:28" s="108" customFormat="1" ht="58.5" customHeight="1">
      <c r="A2" s="97" t="s">
        <v>50</v>
      </c>
      <c r="B2" s="97" t="s">
        <v>1366</v>
      </c>
      <c r="C2" s="97" t="s">
        <v>51</v>
      </c>
      <c r="D2" s="97" t="s">
        <v>52</v>
      </c>
      <c r="E2" s="98" t="s">
        <v>53</v>
      </c>
      <c r="F2" s="99" t="s">
        <v>54</v>
      </c>
      <c r="G2" s="100" t="s">
        <v>55</v>
      </c>
      <c r="H2" s="101" t="s">
        <v>56</v>
      </c>
      <c r="I2" s="100" t="s">
        <v>57</v>
      </c>
      <c r="J2" s="102" t="s">
        <v>1347</v>
      </c>
      <c r="K2" s="103" t="s">
        <v>1354</v>
      </c>
      <c r="L2" s="104" t="s">
        <v>1364</v>
      </c>
      <c r="M2" s="91" t="s">
        <v>1357</v>
      </c>
      <c r="N2" s="92" t="s">
        <v>1348</v>
      </c>
      <c r="O2" s="91" t="s">
        <v>58</v>
      </c>
      <c r="P2" s="91" t="s">
        <v>1358</v>
      </c>
      <c r="Q2" s="92" t="s">
        <v>1352</v>
      </c>
      <c r="R2" s="94" t="s">
        <v>1359</v>
      </c>
      <c r="S2" s="92" t="s">
        <v>1349</v>
      </c>
      <c r="T2" s="95" t="s">
        <v>1355</v>
      </c>
      <c r="U2" s="96" t="s">
        <v>1351</v>
      </c>
      <c r="V2" s="92" t="s">
        <v>1350</v>
      </c>
      <c r="W2" s="93" t="s">
        <v>1353</v>
      </c>
      <c r="X2" s="105" t="s">
        <v>59</v>
      </c>
      <c r="Y2" s="105" t="s">
        <v>60</v>
      </c>
      <c r="Z2" s="105" t="s">
        <v>61</v>
      </c>
      <c r="AA2" s="106" t="s">
        <v>62</v>
      </c>
      <c r="AB2" s="107" t="s">
        <v>63</v>
      </c>
    </row>
    <row r="3" spans="1:28" s="31" customFormat="1" ht="40.5" customHeight="1">
      <c r="A3" s="20" t="s">
        <v>1344</v>
      </c>
      <c r="B3" s="20">
        <v>0</v>
      </c>
      <c r="C3" s="32" t="s">
        <v>1346</v>
      </c>
      <c r="D3" s="20" t="s">
        <v>1345</v>
      </c>
      <c r="E3" s="21">
        <v>60</v>
      </c>
      <c r="F3" s="22"/>
      <c r="G3" s="23">
        <v>1200</v>
      </c>
      <c r="H3" s="24">
        <v>0</v>
      </c>
      <c r="I3" s="23">
        <v>0</v>
      </c>
      <c r="J3" s="25">
        <v>8000</v>
      </c>
      <c r="K3" s="25">
        <v>1</v>
      </c>
      <c r="L3" s="67">
        <v>800</v>
      </c>
      <c r="M3" s="52">
        <f>G3/L3</f>
        <v>1.5</v>
      </c>
      <c r="N3" s="57" cm="1">
        <f t="array" ref="N3">_xlfn.IFS(M3&gt;=1,30,M3&lt;1,M3*30)</f>
        <v>30</v>
      </c>
      <c r="O3" s="54">
        <f t="shared" ref="O3:O22" si="0">J3/E3/10000</f>
        <v>1.3333333333333334E-2</v>
      </c>
      <c r="P3" s="52">
        <f>O3/0.0079</f>
        <v>1.6877637130801688</v>
      </c>
      <c r="Q3" s="57" cm="1">
        <f t="array" ref="Q3">_xlfn.IFS(P3&gt;=1,30,P3&lt;1,P3*30)</f>
        <v>30</v>
      </c>
      <c r="R3" s="65">
        <f>IF(G3=0,0,K3/G3)</f>
        <v>8.3333333333333339E-4</v>
      </c>
      <c r="S3" s="57" cm="1">
        <f t="array" ref="S3">_xlfn.IFS(R3&gt;=0.15,10,R3&lt;0.15,R3/0.15*10)</f>
        <v>5.5555555555555559E-2</v>
      </c>
      <c r="T3" s="60" t="s">
        <v>1363</v>
      </c>
      <c r="U3" s="58">
        <v>15</v>
      </c>
      <c r="V3" s="62">
        <f>N3+Q3+S3+U3</f>
        <v>75.055555555555557</v>
      </c>
      <c r="W3" s="63" t="str">
        <f>IF(V3&gt;=90,"优秀",IF(V3&gt;=75,"良好",IF(V3&gt;=60,"合格",IF(V3&lt;60,"不合格"))))</f>
        <v>良好</v>
      </c>
      <c r="X3" s="28"/>
      <c r="Y3" s="28"/>
      <c r="Z3" s="29"/>
      <c r="AA3" s="30"/>
      <c r="AB3" s="61"/>
    </row>
    <row r="4" spans="1:28" s="37" customFormat="1" ht="24.95" customHeight="1">
      <c r="A4" s="68" t="s">
        <v>64</v>
      </c>
      <c r="B4" s="115">
        <v>1</v>
      </c>
      <c r="C4" s="69">
        <v>20125241</v>
      </c>
      <c r="D4" s="70" t="s">
        <v>211</v>
      </c>
      <c r="E4" s="71">
        <v>938</v>
      </c>
      <c r="F4" s="72" t="s">
        <v>212</v>
      </c>
      <c r="G4" s="73">
        <v>294.05</v>
      </c>
      <c r="H4" s="73"/>
      <c r="I4" s="74">
        <v>828</v>
      </c>
      <c r="J4" s="73">
        <v>81774</v>
      </c>
      <c r="K4" s="73">
        <v>0</v>
      </c>
      <c r="L4" s="75">
        <v>1400</v>
      </c>
      <c r="M4" s="52">
        <f t="shared" ref="M4:M22" si="1">G4/L4</f>
        <v>0.2100357142857143</v>
      </c>
      <c r="N4" s="57" cm="1">
        <f t="array" ref="N4">_xlfn.IFS(M4&gt;=1,30,M4&lt;1,M4*30)</f>
        <v>6.3010714285714293</v>
      </c>
      <c r="O4" s="54">
        <f t="shared" si="0"/>
        <v>8.717910447761195E-3</v>
      </c>
      <c r="P4" s="52">
        <f t="shared" ref="P4:P22" si="2">O4/0.0079</f>
        <v>1.1035329680710373</v>
      </c>
      <c r="Q4" s="57" cm="1">
        <f t="array" ref="Q4">_xlfn.IFS(P4&gt;=1,30,P4&lt;1,P4*30)</f>
        <v>30</v>
      </c>
      <c r="R4" s="65">
        <f t="shared" ref="R4:R22" si="3">IF(G4=0,0,K4/G4)</f>
        <v>0</v>
      </c>
      <c r="S4" s="57" cm="1">
        <f t="array" ref="S4">_xlfn.IFS(R4&gt;=0.15,10,R4&lt;0.15,R4/0.15*10)</f>
        <v>0</v>
      </c>
      <c r="T4" s="60"/>
      <c r="U4" s="58"/>
      <c r="V4" s="62">
        <f t="shared" ref="V4:V22" si="4">N4+Q4+S4+U4</f>
        <v>36.301071428571433</v>
      </c>
      <c r="W4" s="63" t="str">
        <f t="shared" ref="W4:W22" si="5">IF(V4&gt;=90,"优秀",IF(V4&gt;=75,"良好",IF(V4&gt;=60,"合格",IF(V4&lt;60,"不合格"))))</f>
        <v>不合格</v>
      </c>
      <c r="X4" s="35"/>
      <c r="Y4" s="35"/>
      <c r="Z4" s="35"/>
      <c r="AA4" s="35"/>
      <c r="AB4" s="35"/>
    </row>
    <row r="5" spans="1:28" s="37" customFormat="1" ht="24.95" customHeight="1">
      <c r="A5" s="68" t="s">
        <v>64</v>
      </c>
      <c r="B5" s="115">
        <v>2</v>
      </c>
      <c r="C5" s="74" t="s">
        <v>213</v>
      </c>
      <c r="D5" s="70" t="s">
        <v>214</v>
      </c>
      <c r="E5" s="71">
        <v>171</v>
      </c>
      <c r="F5" s="72" t="s">
        <v>212</v>
      </c>
      <c r="G5" s="73">
        <v>50.47</v>
      </c>
      <c r="H5" s="73"/>
      <c r="I5" s="74">
        <v>60</v>
      </c>
      <c r="J5" s="73">
        <v>6183.75</v>
      </c>
      <c r="K5" s="73">
        <v>0</v>
      </c>
      <c r="L5" s="75">
        <v>1400</v>
      </c>
      <c r="M5" s="52">
        <f t="shared" si="1"/>
        <v>3.6049999999999999E-2</v>
      </c>
      <c r="N5" s="57" cm="1">
        <f t="array" ref="N5">_xlfn.IFS(M5&gt;=1,30,M5&lt;1,M5*30)</f>
        <v>1.0814999999999999</v>
      </c>
      <c r="O5" s="54">
        <f t="shared" si="0"/>
        <v>3.6162280701754384E-3</v>
      </c>
      <c r="P5" s="52">
        <f t="shared" si="2"/>
        <v>0.45775038862980227</v>
      </c>
      <c r="Q5" s="57" cm="1">
        <f t="array" ref="Q5">_xlfn.IFS(P5&gt;=1,30,P5&lt;1,P5*30)</f>
        <v>13.732511658894069</v>
      </c>
      <c r="R5" s="65">
        <f t="shared" si="3"/>
        <v>0</v>
      </c>
      <c r="S5" s="57" cm="1">
        <f t="array" ref="S5">_xlfn.IFS(R5&gt;=0.15,10,R5&lt;0.15,R5/0.15*10)</f>
        <v>0</v>
      </c>
      <c r="T5" s="60"/>
      <c r="U5" s="58"/>
      <c r="V5" s="62">
        <f t="shared" si="4"/>
        <v>14.814011658894069</v>
      </c>
      <c r="W5" s="63" t="str">
        <f t="shared" si="5"/>
        <v>不合格</v>
      </c>
      <c r="X5" s="35"/>
      <c r="Y5" s="35"/>
      <c r="Z5" s="35"/>
      <c r="AA5" s="35"/>
      <c r="AB5" s="35"/>
    </row>
    <row r="6" spans="1:28" s="37" customFormat="1" ht="24.95" customHeight="1">
      <c r="A6" s="68" t="s">
        <v>64</v>
      </c>
      <c r="B6" s="115">
        <v>3</v>
      </c>
      <c r="C6" s="74" t="s">
        <v>215</v>
      </c>
      <c r="D6" s="70" t="s">
        <v>216</v>
      </c>
      <c r="E6" s="71">
        <v>143.69999999999999</v>
      </c>
      <c r="F6" s="72" t="s">
        <v>212</v>
      </c>
      <c r="G6" s="73">
        <v>237.25</v>
      </c>
      <c r="H6" s="73"/>
      <c r="I6" s="74">
        <v>706</v>
      </c>
      <c r="J6" s="73">
        <v>12236</v>
      </c>
      <c r="K6" s="73">
        <v>1.5</v>
      </c>
      <c r="L6" s="75">
        <v>1400</v>
      </c>
      <c r="M6" s="52">
        <f t="shared" si="1"/>
        <v>0.16946428571428571</v>
      </c>
      <c r="N6" s="57" cm="1">
        <f t="array" ref="N6">_xlfn.IFS(M6&gt;=1,30,M6&lt;1,M6*30)</f>
        <v>5.0839285714285714</v>
      </c>
      <c r="O6" s="54">
        <f t="shared" si="0"/>
        <v>8.5149617258176765E-3</v>
      </c>
      <c r="P6" s="52">
        <f t="shared" si="2"/>
        <v>1.0778432564326172</v>
      </c>
      <c r="Q6" s="57" cm="1">
        <f t="array" ref="Q6">_xlfn.IFS(P6&gt;=1,30,P6&lt;1,P6*30)</f>
        <v>30</v>
      </c>
      <c r="R6" s="65">
        <f t="shared" si="3"/>
        <v>6.3224446786090622E-3</v>
      </c>
      <c r="S6" s="57" cm="1">
        <f t="array" ref="S6">_xlfn.IFS(R6&gt;=0.15,10,R6&lt;0.15,R6/0.15*10)</f>
        <v>0.42149631190727077</v>
      </c>
      <c r="T6" s="60"/>
      <c r="U6" s="58"/>
      <c r="V6" s="62">
        <f t="shared" si="4"/>
        <v>35.505424883335841</v>
      </c>
      <c r="W6" s="63" t="str">
        <f t="shared" si="5"/>
        <v>不合格</v>
      </c>
      <c r="X6" s="35"/>
      <c r="Y6" s="35"/>
      <c r="Z6" s="35"/>
      <c r="AA6" s="35"/>
      <c r="AB6" s="35"/>
    </row>
    <row r="7" spans="1:28" s="37" customFormat="1" ht="24.95" customHeight="1">
      <c r="A7" s="68" t="s">
        <v>64</v>
      </c>
      <c r="B7" s="115">
        <v>4</v>
      </c>
      <c r="C7" s="74" t="s">
        <v>217</v>
      </c>
      <c r="D7" s="70" t="s">
        <v>218</v>
      </c>
      <c r="E7" s="71">
        <v>427.58</v>
      </c>
      <c r="F7" s="72" t="s">
        <v>212</v>
      </c>
      <c r="G7" s="73">
        <v>805.7</v>
      </c>
      <c r="H7" s="73"/>
      <c r="I7" s="74">
        <v>2755</v>
      </c>
      <c r="J7" s="73">
        <v>228882.05</v>
      </c>
      <c r="K7" s="73">
        <v>1.58</v>
      </c>
      <c r="L7" s="75">
        <v>1400</v>
      </c>
      <c r="M7" s="52">
        <f t="shared" si="1"/>
        <v>0.57550000000000001</v>
      </c>
      <c r="N7" s="57" cm="1">
        <f t="array" ref="N7">_xlfn.IFS(M7&gt;=1,30,M7&lt;1,M7*30)</f>
        <v>17.265000000000001</v>
      </c>
      <c r="O7" s="54">
        <f t="shared" si="0"/>
        <v>5.3529643575471256E-2</v>
      </c>
      <c r="P7" s="52">
        <f t="shared" si="2"/>
        <v>6.7759042500596518</v>
      </c>
      <c r="Q7" s="57" cm="1">
        <f t="array" ref="Q7">_xlfn.IFS(P7&gt;=1,30,P7&lt;1,P7*30)</f>
        <v>30</v>
      </c>
      <c r="R7" s="65">
        <f t="shared" si="3"/>
        <v>1.9610276777957056E-3</v>
      </c>
      <c r="S7" s="57" cm="1">
        <f t="array" ref="S7">_xlfn.IFS(R7&gt;=0.15,10,R7&lt;0.15,R7/0.15*10)</f>
        <v>0.13073517851971372</v>
      </c>
      <c r="T7" s="60"/>
      <c r="U7" s="58"/>
      <c r="V7" s="62">
        <f t="shared" si="4"/>
        <v>47.395735178519715</v>
      </c>
      <c r="W7" s="63" t="str">
        <f t="shared" si="5"/>
        <v>不合格</v>
      </c>
      <c r="X7" s="35"/>
      <c r="Y7" s="35"/>
      <c r="Z7" s="35"/>
      <c r="AA7" s="35"/>
      <c r="AB7" s="35"/>
    </row>
    <row r="8" spans="1:28" s="37" customFormat="1" ht="24.95" customHeight="1">
      <c r="A8" s="68" t="s">
        <v>64</v>
      </c>
      <c r="B8" s="115">
        <v>5</v>
      </c>
      <c r="C8" s="74" t="s">
        <v>219</v>
      </c>
      <c r="D8" s="70" t="s">
        <v>220</v>
      </c>
      <c r="E8" s="71">
        <v>2424</v>
      </c>
      <c r="F8" s="72" t="s">
        <v>212</v>
      </c>
      <c r="G8" s="73">
        <v>93.33</v>
      </c>
      <c r="H8" s="73"/>
      <c r="I8" s="74">
        <v>192</v>
      </c>
      <c r="J8" s="73">
        <v>57397.5</v>
      </c>
      <c r="K8" s="73">
        <v>1</v>
      </c>
      <c r="L8" s="75">
        <v>1400</v>
      </c>
      <c r="M8" s="52">
        <f t="shared" si="1"/>
        <v>6.6664285714285718E-2</v>
      </c>
      <c r="N8" s="57" cm="1">
        <f t="array" ref="N8">_xlfn.IFS(M8&gt;=1,30,M8&lt;1,M8*30)</f>
        <v>1.9999285714285715</v>
      </c>
      <c r="O8" s="54">
        <f t="shared" si="0"/>
        <v>2.3678836633663366E-3</v>
      </c>
      <c r="P8" s="52">
        <f t="shared" si="2"/>
        <v>0.29973210928687799</v>
      </c>
      <c r="Q8" s="57" cm="1">
        <f t="array" ref="Q8">_xlfn.IFS(P8&gt;=1,30,P8&lt;1,P8*30)</f>
        <v>8.9919632786063399</v>
      </c>
      <c r="R8" s="65">
        <f t="shared" si="3"/>
        <v>1.0714668381013608E-2</v>
      </c>
      <c r="S8" s="57" cm="1">
        <f t="array" ref="S8">_xlfn.IFS(R8&gt;=0.15,10,R8&lt;0.15,R8/0.15*10)</f>
        <v>0.71431122540090719</v>
      </c>
      <c r="T8" s="60"/>
      <c r="U8" s="58"/>
      <c r="V8" s="62">
        <f t="shared" si="4"/>
        <v>11.706203075435818</v>
      </c>
      <c r="W8" s="63" t="str">
        <f t="shared" si="5"/>
        <v>不合格</v>
      </c>
      <c r="X8" s="35"/>
      <c r="Y8" s="35"/>
      <c r="Z8" s="35"/>
      <c r="AA8" s="35"/>
      <c r="AB8" s="35"/>
    </row>
    <row r="9" spans="1:28" s="37" customFormat="1" ht="24.95" customHeight="1">
      <c r="A9" s="68" t="s">
        <v>64</v>
      </c>
      <c r="B9" s="115">
        <v>6</v>
      </c>
      <c r="C9" s="74" t="s">
        <v>221</v>
      </c>
      <c r="D9" s="70" t="s">
        <v>7</v>
      </c>
      <c r="E9" s="71">
        <v>148.80000000000001</v>
      </c>
      <c r="F9" s="72" t="s">
        <v>212</v>
      </c>
      <c r="G9" s="73">
        <v>23</v>
      </c>
      <c r="H9" s="73"/>
      <c r="I9" s="74">
        <v>286</v>
      </c>
      <c r="J9" s="73">
        <v>3450</v>
      </c>
      <c r="K9" s="73">
        <v>0</v>
      </c>
      <c r="L9" s="75">
        <v>1400</v>
      </c>
      <c r="M9" s="52">
        <f t="shared" si="1"/>
        <v>1.6428571428571428E-2</v>
      </c>
      <c r="N9" s="57" cm="1">
        <f t="array" ref="N9">_xlfn.IFS(M9&gt;=1,30,M9&lt;1,M9*30)</f>
        <v>0.49285714285714283</v>
      </c>
      <c r="O9" s="54">
        <f t="shared" si="0"/>
        <v>2.318548387096774E-3</v>
      </c>
      <c r="P9" s="52">
        <f t="shared" si="2"/>
        <v>0.29348713760718653</v>
      </c>
      <c r="Q9" s="57" cm="1">
        <f t="array" ref="Q9">_xlfn.IFS(P9&gt;=1,30,P9&lt;1,P9*30)</f>
        <v>8.8046141282155954</v>
      </c>
      <c r="R9" s="65">
        <f t="shared" si="3"/>
        <v>0</v>
      </c>
      <c r="S9" s="57" cm="1">
        <f t="array" ref="S9">_xlfn.IFS(R9&gt;=0.15,10,R9&lt;0.15,R9/0.15*10)</f>
        <v>0</v>
      </c>
      <c r="T9" s="60"/>
      <c r="U9" s="58"/>
      <c r="V9" s="62">
        <f t="shared" si="4"/>
        <v>9.2974712710727374</v>
      </c>
      <c r="W9" s="63" t="str">
        <f t="shared" si="5"/>
        <v>不合格</v>
      </c>
      <c r="X9" s="35"/>
      <c r="Y9" s="35"/>
      <c r="Z9" s="35"/>
      <c r="AA9" s="35"/>
      <c r="AB9" s="35"/>
    </row>
    <row r="10" spans="1:28" s="37" customFormat="1" ht="24.95" customHeight="1">
      <c r="A10" s="68" t="s">
        <v>64</v>
      </c>
      <c r="B10" s="115">
        <v>7</v>
      </c>
      <c r="C10" s="74" t="s">
        <v>222</v>
      </c>
      <c r="D10" s="70" t="s">
        <v>223</v>
      </c>
      <c r="E10" s="71">
        <v>519.1</v>
      </c>
      <c r="F10" s="72" t="s">
        <v>212</v>
      </c>
      <c r="G10" s="73">
        <v>0</v>
      </c>
      <c r="H10" s="73"/>
      <c r="I10" s="74">
        <v>614</v>
      </c>
      <c r="J10" s="73">
        <v>61925</v>
      </c>
      <c r="K10" s="73">
        <v>0</v>
      </c>
      <c r="L10" s="75">
        <v>1400</v>
      </c>
      <c r="M10" s="52">
        <f t="shared" si="1"/>
        <v>0</v>
      </c>
      <c r="N10" s="57" cm="1">
        <f t="array" ref="N10">_xlfn.IFS(M10&gt;=1,30,M10&lt;1,M10*30)</f>
        <v>0</v>
      </c>
      <c r="O10" s="54">
        <f t="shared" si="0"/>
        <v>1.1929300712772106E-2</v>
      </c>
      <c r="P10" s="52">
        <f t="shared" si="2"/>
        <v>1.5100380649078613</v>
      </c>
      <c r="Q10" s="57" cm="1">
        <f t="array" ref="Q10">_xlfn.IFS(P10&gt;=1,30,P10&lt;1,P10*30)</f>
        <v>30</v>
      </c>
      <c r="R10" s="65">
        <f t="shared" si="3"/>
        <v>0</v>
      </c>
      <c r="S10" s="57" cm="1">
        <f t="array" ref="S10">_xlfn.IFS(R10&gt;=0.15,10,R10&lt;0.15,R10/0.15*10)</f>
        <v>0</v>
      </c>
      <c r="T10" s="60"/>
      <c r="U10" s="58"/>
      <c r="V10" s="62">
        <f t="shared" si="4"/>
        <v>30</v>
      </c>
      <c r="W10" s="63" t="str">
        <f t="shared" si="5"/>
        <v>不合格</v>
      </c>
      <c r="X10" s="35"/>
      <c r="Y10" s="35"/>
      <c r="Z10" s="35"/>
      <c r="AA10" s="35"/>
      <c r="AB10" s="35"/>
    </row>
    <row r="11" spans="1:28" s="37" customFormat="1" ht="24.95" customHeight="1">
      <c r="A11" s="68" t="s">
        <v>64</v>
      </c>
      <c r="B11" s="115">
        <v>8</v>
      </c>
      <c r="C11" s="74" t="s">
        <v>224</v>
      </c>
      <c r="D11" s="70" t="s">
        <v>225</v>
      </c>
      <c r="E11" s="71">
        <v>418</v>
      </c>
      <c r="F11" s="72" t="s">
        <v>212</v>
      </c>
      <c r="G11" s="73">
        <v>464.06</v>
      </c>
      <c r="H11" s="73"/>
      <c r="I11" s="74">
        <v>956</v>
      </c>
      <c r="J11" s="73">
        <v>128642.25</v>
      </c>
      <c r="K11" s="73">
        <v>2</v>
      </c>
      <c r="L11" s="75">
        <v>1400</v>
      </c>
      <c r="M11" s="52">
        <f t="shared" si="1"/>
        <v>0.33147142857142858</v>
      </c>
      <c r="N11" s="57" cm="1">
        <f t="array" ref="N11">_xlfn.IFS(M11&gt;=1,30,M11&lt;1,M11*30)</f>
        <v>9.9441428571428574</v>
      </c>
      <c r="O11" s="54">
        <f t="shared" si="0"/>
        <v>3.0775657894736845E-2</v>
      </c>
      <c r="P11" s="52">
        <f t="shared" si="2"/>
        <v>3.8956528980679548</v>
      </c>
      <c r="Q11" s="57" cm="1">
        <f t="array" ref="Q11">_xlfn.IFS(P11&gt;=1,30,P11&lt;1,P11*30)</f>
        <v>30</v>
      </c>
      <c r="R11" s="65">
        <f t="shared" si="3"/>
        <v>4.3097875274748952E-3</v>
      </c>
      <c r="S11" s="57" cm="1">
        <f t="array" ref="S11">_xlfn.IFS(R11&gt;=0.15,10,R11&lt;0.15,R11/0.15*10)</f>
        <v>0.28731916849832634</v>
      </c>
      <c r="T11" s="60"/>
      <c r="U11" s="58"/>
      <c r="V11" s="62">
        <f t="shared" si="4"/>
        <v>40.231462025641186</v>
      </c>
      <c r="W11" s="63" t="str">
        <f t="shared" si="5"/>
        <v>不合格</v>
      </c>
      <c r="X11" s="35"/>
      <c r="Y11" s="35"/>
      <c r="Z11" s="35"/>
      <c r="AA11" s="35"/>
      <c r="AB11" s="35"/>
    </row>
    <row r="12" spans="1:28" s="37" customFormat="1" ht="24.95" customHeight="1">
      <c r="A12" s="68" t="s">
        <v>64</v>
      </c>
      <c r="B12" s="115">
        <v>9</v>
      </c>
      <c r="C12" s="74" t="s">
        <v>226</v>
      </c>
      <c r="D12" s="70" t="s">
        <v>227</v>
      </c>
      <c r="E12" s="71">
        <v>199.9</v>
      </c>
      <c r="F12" s="72" t="s">
        <v>228</v>
      </c>
      <c r="G12" s="73">
        <v>234.6</v>
      </c>
      <c r="H12" s="73"/>
      <c r="I12" s="74">
        <v>162</v>
      </c>
      <c r="J12" s="73">
        <v>14970</v>
      </c>
      <c r="K12" s="73">
        <v>0</v>
      </c>
      <c r="L12" s="75">
        <v>1400</v>
      </c>
      <c r="M12" s="52">
        <f t="shared" si="1"/>
        <v>0.16757142857142857</v>
      </c>
      <c r="N12" s="57" cm="1">
        <f t="array" ref="N12">_xlfn.IFS(M12&gt;=1,30,M12&lt;1,M12*30)</f>
        <v>5.0271428571428567</v>
      </c>
      <c r="O12" s="54">
        <f t="shared" si="0"/>
        <v>7.488744372186093E-3</v>
      </c>
      <c r="P12" s="52">
        <f t="shared" si="2"/>
        <v>0.94794232559317626</v>
      </c>
      <c r="Q12" s="57" cm="1">
        <f t="array" ref="Q12">_xlfn.IFS(P12&gt;=1,30,P12&lt;1,P12*30)</f>
        <v>28.438269767795287</v>
      </c>
      <c r="R12" s="65">
        <f t="shared" si="3"/>
        <v>0</v>
      </c>
      <c r="S12" s="57" cm="1">
        <f t="array" ref="S12">_xlfn.IFS(R12&gt;=0.15,10,R12&lt;0.15,R12/0.15*10)</f>
        <v>0</v>
      </c>
      <c r="T12" s="60"/>
      <c r="U12" s="58"/>
      <c r="V12" s="62">
        <f t="shared" si="4"/>
        <v>33.465412624938146</v>
      </c>
      <c r="W12" s="63" t="str">
        <f t="shared" si="5"/>
        <v>不合格</v>
      </c>
      <c r="X12" s="35"/>
      <c r="Y12" s="35"/>
      <c r="Z12" s="35"/>
      <c r="AA12" s="35"/>
      <c r="AB12" s="35"/>
    </row>
    <row r="13" spans="1:28" s="37" customFormat="1" ht="24.95" customHeight="1">
      <c r="A13" s="68" t="s">
        <v>64</v>
      </c>
      <c r="B13" s="115">
        <v>10</v>
      </c>
      <c r="C13" s="74" t="s">
        <v>229</v>
      </c>
      <c r="D13" s="70" t="s">
        <v>230</v>
      </c>
      <c r="E13" s="71">
        <v>808.8</v>
      </c>
      <c r="F13" s="72" t="s">
        <v>228</v>
      </c>
      <c r="G13" s="73">
        <v>131.5</v>
      </c>
      <c r="H13" s="73"/>
      <c r="I13" s="74">
        <v>242</v>
      </c>
      <c r="J13" s="73">
        <v>20130</v>
      </c>
      <c r="K13" s="73">
        <v>0</v>
      </c>
      <c r="L13" s="75">
        <v>1400</v>
      </c>
      <c r="M13" s="52">
        <f t="shared" si="1"/>
        <v>9.3928571428571431E-2</v>
      </c>
      <c r="N13" s="57" cm="1">
        <f t="array" ref="N13">_xlfn.IFS(M13&gt;=1,30,M13&lt;1,M13*30)</f>
        <v>2.8178571428571431</v>
      </c>
      <c r="O13" s="54">
        <f t="shared" si="0"/>
        <v>2.4888724035608311E-3</v>
      </c>
      <c r="P13" s="52">
        <f t="shared" si="2"/>
        <v>0.31504713969124443</v>
      </c>
      <c r="Q13" s="57" cm="1">
        <f t="array" ref="Q13">_xlfn.IFS(P13&gt;=1,30,P13&lt;1,P13*30)</f>
        <v>9.4514141907373332</v>
      </c>
      <c r="R13" s="65">
        <f t="shared" si="3"/>
        <v>0</v>
      </c>
      <c r="S13" s="57" cm="1">
        <f t="array" ref="S13">_xlfn.IFS(R13&gt;=0.15,10,R13&lt;0.15,R13/0.15*10)</f>
        <v>0</v>
      </c>
      <c r="T13" s="60"/>
      <c r="U13" s="58"/>
      <c r="V13" s="62">
        <f t="shared" si="4"/>
        <v>12.269271333594476</v>
      </c>
      <c r="W13" s="63" t="str">
        <f t="shared" si="5"/>
        <v>不合格</v>
      </c>
      <c r="X13" s="35"/>
      <c r="Y13" s="35"/>
      <c r="Z13" s="35"/>
      <c r="AA13" s="35"/>
      <c r="AB13" s="35"/>
    </row>
    <row r="14" spans="1:28" s="37" customFormat="1" ht="24.95" customHeight="1">
      <c r="A14" s="68" t="s">
        <v>64</v>
      </c>
      <c r="B14" s="115">
        <v>11</v>
      </c>
      <c r="C14" s="74" t="s">
        <v>231</v>
      </c>
      <c r="D14" s="70" t="s">
        <v>232</v>
      </c>
      <c r="E14" s="71">
        <v>289.8</v>
      </c>
      <c r="F14" s="72" t="s">
        <v>228</v>
      </c>
      <c r="G14" s="73">
        <v>735.5</v>
      </c>
      <c r="H14" s="73"/>
      <c r="I14" s="74">
        <v>350</v>
      </c>
      <c r="J14" s="73">
        <v>55460</v>
      </c>
      <c r="K14" s="73">
        <v>0</v>
      </c>
      <c r="L14" s="75">
        <v>1400</v>
      </c>
      <c r="M14" s="52">
        <f t="shared" si="1"/>
        <v>0.52535714285714286</v>
      </c>
      <c r="N14" s="57" cm="1">
        <f t="array" ref="N14">_xlfn.IFS(M14&gt;=1,30,M14&lt;1,M14*30)</f>
        <v>15.760714285714286</v>
      </c>
      <c r="O14" s="54">
        <f t="shared" si="0"/>
        <v>1.9137336093857833E-2</v>
      </c>
      <c r="P14" s="52">
        <f t="shared" si="2"/>
        <v>2.422447606817447</v>
      </c>
      <c r="Q14" s="57" cm="1">
        <f t="array" ref="Q14">_xlfn.IFS(P14&gt;=1,30,P14&lt;1,P14*30)</f>
        <v>30</v>
      </c>
      <c r="R14" s="65">
        <f t="shared" si="3"/>
        <v>0</v>
      </c>
      <c r="S14" s="57" cm="1">
        <f t="array" ref="S14">_xlfn.IFS(R14&gt;=0.15,10,R14&lt;0.15,R14/0.15*10)</f>
        <v>0</v>
      </c>
      <c r="T14" s="60"/>
      <c r="U14" s="58"/>
      <c r="V14" s="62">
        <f t="shared" si="4"/>
        <v>45.760714285714286</v>
      </c>
      <c r="W14" s="63" t="str">
        <f t="shared" si="5"/>
        <v>不合格</v>
      </c>
      <c r="X14" s="35"/>
      <c r="Y14" s="35"/>
      <c r="Z14" s="35"/>
      <c r="AA14" s="35"/>
      <c r="AB14" s="35"/>
    </row>
    <row r="15" spans="1:28" s="37" customFormat="1" ht="24.95" customHeight="1">
      <c r="A15" s="68" t="s">
        <v>64</v>
      </c>
      <c r="B15" s="115">
        <v>12</v>
      </c>
      <c r="C15" s="74" t="s">
        <v>1336</v>
      </c>
      <c r="D15" s="70" t="s">
        <v>1337</v>
      </c>
      <c r="E15" s="71">
        <v>995.88630000000001</v>
      </c>
      <c r="F15" s="72" t="s">
        <v>212</v>
      </c>
      <c r="G15" s="73">
        <v>105.97</v>
      </c>
      <c r="H15" s="73"/>
      <c r="I15" s="74">
        <v>289</v>
      </c>
      <c r="J15" s="73">
        <v>70027.5</v>
      </c>
      <c r="K15" s="73">
        <v>0</v>
      </c>
      <c r="L15" s="75">
        <v>1132.6553589548503</v>
      </c>
      <c r="M15" s="52">
        <f t="shared" si="1"/>
        <v>9.3558909302987867E-2</v>
      </c>
      <c r="N15" s="57" cm="1">
        <f t="array" ref="N15">_xlfn.IFS(M15&gt;=1,30,M15&lt;1,M15*30)</f>
        <v>2.8067672790896361</v>
      </c>
      <c r="O15" s="54">
        <f t="shared" si="0"/>
        <v>7.0316762064103104E-3</v>
      </c>
      <c r="P15" s="52">
        <f t="shared" si="2"/>
        <v>0.8900855957481405</v>
      </c>
      <c r="Q15" s="57" cm="1">
        <f t="array" ref="Q15">_xlfn.IFS(P15&gt;=1,30,P15&lt;1,P15*30)</f>
        <v>26.702567872444217</v>
      </c>
      <c r="R15" s="65">
        <f t="shared" si="3"/>
        <v>0</v>
      </c>
      <c r="S15" s="57" cm="1">
        <f t="array" ref="S15">_xlfn.IFS(R15&gt;=0.15,10,R15&lt;0.15,R15/0.15*10)</f>
        <v>0</v>
      </c>
      <c r="T15" s="60"/>
      <c r="U15" s="58"/>
      <c r="V15" s="62">
        <f t="shared" si="4"/>
        <v>29.509335151533854</v>
      </c>
      <c r="W15" s="63" t="str">
        <f t="shared" si="5"/>
        <v>不合格</v>
      </c>
      <c r="X15" s="35"/>
      <c r="Y15" s="35"/>
      <c r="Z15" s="35"/>
      <c r="AA15" s="35"/>
      <c r="AB15" s="35"/>
    </row>
    <row r="16" spans="1:28" s="37" customFormat="1" ht="24.95" customHeight="1">
      <c r="A16" s="68" t="s">
        <v>64</v>
      </c>
      <c r="B16" s="115">
        <v>13</v>
      </c>
      <c r="C16" s="74" t="s">
        <v>233</v>
      </c>
      <c r="D16" s="70" t="s">
        <v>234</v>
      </c>
      <c r="E16" s="71">
        <v>559.78800000000001</v>
      </c>
      <c r="F16" s="72" t="s">
        <v>235</v>
      </c>
      <c r="G16" s="73">
        <v>2132</v>
      </c>
      <c r="H16" s="73"/>
      <c r="I16" s="74">
        <v>691</v>
      </c>
      <c r="J16" s="73">
        <v>143240</v>
      </c>
      <c r="K16" s="73">
        <v>37</v>
      </c>
      <c r="L16" s="75">
        <v>1400</v>
      </c>
      <c r="M16" s="52">
        <f t="shared" si="1"/>
        <v>1.5228571428571429</v>
      </c>
      <c r="N16" s="57" cm="1">
        <f t="array" ref="N16">_xlfn.IFS(M16&gt;=1,30,M16&lt;1,M16*30)</f>
        <v>30</v>
      </c>
      <c r="O16" s="54">
        <f t="shared" si="0"/>
        <v>2.5588258412113159E-2</v>
      </c>
      <c r="P16" s="52">
        <f t="shared" si="2"/>
        <v>3.2390200521662225</v>
      </c>
      <c r="Q16" s="57" cm="1">
        <f t="array" ref="Q16">_xlfn.IFS(P16&gt;=1,30,P16&lt;1,P16*30)</f>
        <v>30</v>
      </c>
      <c r="R16" s="65">
        <f t="shared" si="3"/>
        <v>1.7354596622889306E-2</v>
      </c>
      <c r="S16" s="57" cm="1">
        <f t="array" ref="S16">_xlfn.IFS(R16&gt;=0.15,10,R16&lt;0.15,R16/0.15*10)</f>
        <v>1.1569731081926204</v>
      </c>
      <c r="T16" s="60"/>
      <c r="U16" s="58"/>
      <c r="V16" s="62">
        <f t="shared" si="4"/>
        <v>61.156973108192624</v>
      </c>
      <c r="W16" s="63" t="str">
        <f t="shared" si="5"/>
        <v>合格</v>
      </c>
      <c r="X16" s="35"/>
      <c r="Y16" s="35"/>
      <c r="Z16" s="35"/>
      <c r="AA16" s="35"/>
      <c r="AB16" s="35"/>
    </row>
    <row r="17" spans="1:28" s="37" customFormat="1" ht="24.95" customHeight="1">
      <c r="A17" s="68" t="s">
        <v>64</v>
      </c>
      <c r="B17" s="115">
        <v>14</v>
      </c>
      <c r="C17" s="74" t="s">
        <v>236</v>
      </c>
      <c r="D17" s="70" t="s">
        <v>237</v>
      </c>
      <c r="E17" s="71">
        <v>319.8</v>
      </c>
      <c r="F17" s="72" t="s">
        <v>238</v>
      </c>
      <c r="G17" s="73">
        <v>195</v>
      </c>
      <c r="H17" s="73"/>
      <c r="I17" s="74">
        <v>227</v>
      </c>
      <c r="J17" s="73">
        <v>12390</v>
      </c>
      <c r="K17" s="73">
        <v>5</v>
      </c>
      <c r="L17" s="75">
        <v>1400</v>
      </c>
      <c r="M17" s="52">
        <f t="shared" si="1"/>
        <v>0.13928571428571429</v>
      </c>
      <c r="N17" s="57" cm="1">
        <f t="array" ref="N17">_xlfn.IFS(M17&gt;=1,30,M17&lt;1,M17*30)</f>
        <v>4.1785714285714288</v>
      </c>
      <c r="O17" s="54">
        <f t="shared" si="0"/>
        <v>3.8742964352720447E-3</v>
      </c>
      <c r="P17" s="52">
        <f t="shared" si="2"/>
        <v>0.49041727028760057</v>
      </c>
      <c r="Q17" s="57" cm="1">
        <f t="array" ref="Q17">_xlfn.IFS(P17&gt;=1,30,P17&lt;1,P17*30)</f>
        <v>14.712518108628018</v>
      </c>
      <c r="R17" s="65">
        <f t="shared" si="3"/>
        <v>2.564102564102564E-2</v>
      </c>
      <c r="S17" s="57" cm="1">
        <f t="array" ref="S17">_xlfn.IFS(R17&gt;=0.15,10,R17&lt;0.15,R17/0.15*10)</f>
        <v>1.7094017094017095</v>
      </c>
      <c r="T17" s="60"/>
      <c r="U17" s="58"/>
      <c r="V17" s="62">
        <f t="shared" si="4"/>
        <v>20.600491246601159</v>
      </c>
      <c r="W17" s="63" t="str">
        <f t="shared" si="5"/>
        <v>不合格</v>
      </c>
      <c r="X17" s="35"/>
      <c r="Y17" s="35"/>
      <c r="Z17" s="35"/>
      <c r="AA17" s="35"/>
      <c r="AB17" s="35"/>
    </row>
    <row r="18" spans="1:28" s="37" customFormat="1" ht="24.95" customHeight="1">
      <c r="A18" s="68" t="s">
        <v>64</v>
      </c>
      <c r="B18" s="115">
        <v>15</v>
      </c>
      <c r="C18" s="74" t="s">
        <v>239</v>
      </c>
      <c r="D18" s="70" t="s">
        <v>240</v>
      </c>
      <c r="E18" s="71">
        <v>619.51</v>
      </c>
      <c r="F18" s="72" t="s">
        <v>235</v>
      </c>
      <c r="G18" s="73">
        <v>506.5</v>
      </c>
      <c r="H18" s="73"/>
      <c r="I18" s="74">
        <v>166</v>
      </c>
      <c r="J18" s="73">
        <v>33940</v>
      </c>
      <c r="K18" s="73">
        <v>0</v>
      </c>
      <c r="L18" s="75">
        <v>1400</v>
      </c>
      <c r="M18" s="52">
        <f t="shared" si="1"/>
        <v>0.36178571428571427</v>
      </c>
      <c r="N18" s="57" cm="1">
        <f t="array" ref="N18">_xlfn.IFS(M18&gt;=1,30,M18&lt;1,M18*30)</f>
        <v>10.853571428571428</v>
      </c>
      <c r="O18" s="54">
        <f t="shared" si="0"/>
        <v>5.4785233490984809E-3</v>
      </c>
      <c r="P18" s="52">
        <f t="shared" si="2"/>
        <v>0.693483968240314</v>
      </c>
      <c r="Q18" s="57" cm="1">
        <f t="array" ref="Q18">_xlfn.IFS(P18&gt;=1,30,P18&lt;1,P18*30)</f>
        <v>20.804519047209421</v>
      </c>
      <c r="R18" s="65">
        <f t="shared" si="3"/>
        <v>0</v>
      </c>
      <c r="S18" s="57" cm="1">
        <f t="array" ref="S18">_xlfn.IFS(R18&gt;=0.15,10,R18&lt;0.15,R18/0.15*10)</f>
        <v>0</v>
      </c>
      <c r="T18" s="60"/>
      <c r="U18" s="58"/>
      <c r="V18" s="62">
        <f t="shared" si="4"/>
        <v>31.658090475780849</v>
      </c>
      <c r="W18" s="63" t="str">
        <f t="shared" si="5"/>
        <v>不合格</v>
      </c>
      <c r="X18" s="35"/>
      <c r="Y18" s="35"/>
      <c r="Z18" s="35"/>
      <c r="AA18" s="35"/>
      <c r="AB18" s="35"/>
    </row>
    <row r="19" spans="1:28" s="37" customFormat="1" ht="24.95" customHeight="1">
      <c r="A19" s="68" t="s">
        <v>147</v>
      </c>
      <c r="B19" s="115">
        <v>16</v>
      </c>
      <c r="C19" s="69">
        <v>20152300</v>
      </c>
      <c r="D19" s="76" t="s">
        <v>300</v>
      </c>
      <c r="E19" s="77">
        <v>42.3</v>
      </c>
      <c r="F19" s="72" t="s">
        <v>212</v>
      </c>
      <c r="G19" s="73">
        <v>0</v>
      </c>
      <c r="H19" s="73"/>
      <c r="I19" s="74">
        <v>0</v>
      </c>
      <c r="J19" s="73">
        <v>0</v>
      </c>
      <c r="K19" s="73">
        <v>0</v>
      </c>
      <c r="L19" s="75">
        <v>1400</v>
      </c>
      <c r="M19" s="52">
        <f t="shared" si="1"/>
        <v>0</v>
      </c>
      <c r="N19" s="57" cm="1">
        <f t="array" ref="N19">_xlfn.IFS(M19&gt;=1,30,M19&lt;1,M19*30)</f>
        <v>0</v>
      </c>
      <c r="O19" s="54">
        <f t="shared" si="0"/>
        <v>0</v>
      </c>
      <c r="P19" s="52">
        <f t="shared" si="2"/>
        <v>0</v>
      </c>
      <c r="Q19" s="57" cm="1">
        <f t="array" ref="Q19">_xlfn.IFS(P19&gt;=1,30,P19&lt;1,P19*30)</f>
        <v>0</v>
      </c>
      <c r="R19" s="65">
        <f t="shared" si="3"/>
        <v>0</v>
      </c>
      <c r="S19" s="57" cm="1">
        <f t="array" ref="S19">_xlfn.IFS(R19&gt;=0.15,10,R19&lt;0.15,R19/0.15*10)</f>
        <v>0</v>
      </c>
      <c r="T19" s="60"/>
      <c r="U19" s="58"/>
      <c r="V19" s="62">
        <f t="shared" si="4"/>
        <v>0</v>
      </c>
      <c r="W19" s="63" t="str">
        <f t="shared" si="5"/>
        <v>不合格</v>
      </c>
      <c r="X19" s="35"/>
      <c r="Y19" s="35"/>
      <c r="Z19" s="35"/>
      <c r="AA19" s="35"/>
      <c r="AB19" s="35"/>
    </row>
    <row r="20" spans="1:28" s="37" customFormat="1" ht="24.95" customHeight="1">
      <c r="A20" s="68" t="s">
        <v>147</v>
      </c>
      <c r="B20" s="115">
        <v>17</v>
      </c>
      <c r="C20" s="69">
        <v>20155893</v>
      </c>
      <c r="D20" s="76" t="s">
        <v>1341</v>
      </c>
      <c r="E20" s="77">
        <v>345.75</v>
      </c>
      <c r="F20" s="72" t="s">
        <v>238</v>
      </c>
      <c r="G20" s="73">
        <v>0</v>
      </c>
      <c r="H20" s="73"/>
      <c r="I20" s="74">
        <v>0</v>
      </c>
      <c r="J20" s="73">
        <v>0</v>
      </c>
      <c r="K20" s="73">
        <v>0</v>
      </c>
      <c r="L20" s="75">
        <v>1400</v>
      </c>
      <c r="M20" s="52">
        <f t="shared" si="1"/>
        <v>0</v>
      </c>
      <c r="N20" s="57" cm="1">
        <f t="array" ref="N20">_xlfn.IFS(M20&gt;=1,30,M20&lt;1,M20*30)</f>
        <v>0</v>
      </c>
      <c r="O20" s="54">
        <f t="shared" si="0"/>
        <v>0</v>
      </c>
      <c r="P20" s="52">
        <f t="shared" si="2"/>
        <v>0</v>
      </c>
      <c r="Q20" s="57" cm="1">
        <f t="array" ref="Q20">_xlfn.IFS(P20&gt;=1,30,P20&lt;1,P20*30)</f>
        <v>0</v>
      </c>
      <c r="R20" s="65">
        <f t="shared" si="3"/>
        <v>0</v>
      </c>
      <c r="S20" s="57" cm="1">
        <f t="array" ref="S20">_xlfn.IFS(R20&gt;=0.15,10,R20&lt;0.15,R20/0.15*10)</f>
        <v>0</v>
      </c>
      <c r="T20" s="60"/>
      <c r="U20" s="58"/>
      <c r="V20" s="62">
        <f t="shared" si="4"/>
        <v>0</v>
      </c>
      <c r="W20" s="63" t="str">
        <f t="shared" si="5"/>
        <v>不合格</v>
      </c>
      <c r="X20" s="35"/>
      <c r="Y20" s="35"/>
      <c r="Z20" s="35"/>
      <c r="AA20" s="35"/>
      <c r="AB20" s="35"/>
    </row>
    <row r="21" spans="1:28" s="37" customFormat="1" ht="24.95" customHeight="1">
      <c r="A21" s="68" t="s">
        <v>147</v>
      </c>
      <c r="B21" s="115">
        <v>18</v>
      </c>
      <c r="C21" s="69" t="s">
        <v>1342</v>
      </c>
      <c r="D21" s="76" t="s">
        <v>1343</v>
      </c>
      <c r="E21" s="77">
        <v>49.93</v>
      </c>
      <c r="F21" s="72" t="s">
        <v>212</v>
      </c>
      <c r="G21" s="73">
        <v>0</v>
      </c>
      <c r="H21" s="73"/>
      <c r="I21" s="74">
        <v>0</v>
      </c>
      <c r="J21" s="73">
        <v>0</v>
      </c>
      <c r="K21" s="73">
        <v>0</v>
      </c>
      <c r="L21" s="75">
        <v>1400</v>
      </c>
      <c r="M21" s="52">
        <f t="shared" si="1"/>
        <v>0</v>
      </c>
      <c r="N21" s="57" cm="1">
        <f t="array" ref="N21">_xlfn.IFS(M21&gt;=1,30,M21&lt;1,M21*30)</f>
        <v>0</v>
      </c>
      <c r="O21" s="54">
        <f t="shared" si="0"/>
        <v>0</v>
      </c>
      <c r="P21" s="52">
        <f t="shared" si="2"/>
        <v>0</v>
      </c>
      <c r="Q21" s="57" cm="1">
        <f t="array" ref="Q21">_xlfn.IFS(P21&gt;=1,30,P21&lt;1,P21*30)</f>
        <v>0</v>
      </c>
      <c r="R21" s="65">
        <f t="shared" si="3"/>
        <v>0</v>
      </c>
      <c r="S21" s="57" cm="1">
        <f t="array" ref="S21">_xlfn.IFS(R21&gt;=0.15,10,R21&lt;0.15,R21/0.15*10)</f>
        <v>0</v>
      </c>
      <c r="T21" s="60"/>
      <c r="U21" s="58"/>
      <c r="V21" s="62">
        <f t="shared" si="4"/>
        <v>0</v>
      </c>
      <c r="W21" s="63" t="str">
        <f t="shared" si="5"/>
        <v>不合格</v>
      </c>
      <c r="X21" s="35"/>
      <c r="Y21" s="35"/>
      <c r="Z21" s="35"/>
      <c r="AA21" s="35"/>
      <c r="AB21" s="35"/>
    </row>
    <row r="22" spans="1:28" s="37" customFormat="1" ht="24.95" customHeight="1">
      <c r="A22" s="68" t="s">
        <v>64</v>
      </c>
      <c r="B22" s="115">
        <v>19</v>
      </c>
      <c r="C22" s="74" t="s">
        <v>1338</v>
      </c>
      <c r="D22" s="70" t="s">
        <v>1339</v>
      </c>
      <c r="E22" s="71">
        <v>349.9</v>
      </c>
      <c r="F22" s="72" t="s">
        <v>1340</v>
      </c>
      <c r="G22" s="73">
        <v>58</v>
      </c>
      <c r="H22" s="73"/>
      <c r="I22" s="74">
        <v>76</v>
      </c>
      <c r="J22" s="73">
        <v>9660</v>
      </c>
      <c r="K22" s="73">
        <v>9</v>
      </c>
      <c r="L22" s="75">
        <v>473.6022070015315</v>
      </c>
      <c r="M22" s="52">
        <f t="shared" si="1"/>
        <v>0.12246564551970604</v>
      </c>
      <c r="N22" s="57" cm="1">
        <f t="array" ref="N22">_xlfn.IFS(M22&gt;=1,30,M22&lt;1,M22*30)</f>
        <v>3.6739693655911814</v>
      </c>
      <c r="O22" s="54">
        <f t="shared" si="0"/>
        <v>2.7607887967990856E-3</v>
      </c>
      <c r="P22" s="52">
        <f t="shared" si="2"/>
        <v>0.3494669363036817</v>
      </c>
      <c r="Q22" s="57" cm="1">
        <f t="array" ref="Q22">_xlfn.IFS(P22&gt;=1,30,P22&lt;1,P22*30)</f>
        <v>10.484008089110452</v>
      </c>
      <c r="R22" s="65">
        <f t="shared" si="3"/>
        <v>0.15517241379310345</v>
      </c>
      <c r="S22" s="57" cm="1">
        <f t="array" ref="S22">_xlfn.IFS(R22&gt;=0.15,10,R22&lt;0.15,R22/0.15*10)</f>
        <v>10</v>
      </c>
      <c r="T22" s="60"/>
      <c r="U22" s="58"/>
      <c r="V22" s="62">
        <f t="shared" si="4"/>
        <v>24.157977454701633</v>
      </c>
      <c r="W22" s="63" t="str">
        <f t="shared" si="5"/>
        <v>不合格</v>
      </c>
      <c r="X22" s="35"/>
      <c r="Y22" s="35"/>
      <c r="Z22" s="35"/>
      <c r="AA22" s="35"/>
      <c r="AB22" s="35"/>
    </row>
  </sheetData>
  <sheetProtection sheet="1" objects="1" scenarios="1" formatCells="0" formatColumns="0" formatRows="0" sort="0" autoFilter="0" pivotTables="0"/>
  <mergeCells count="1">
    <mergeCell ref="D1:S1"/>
  </mergeCells>
  <phoneticPr fontId="1" type="noConversion"/>
  <conditionalFormatting sqref="C1:C1048576">
    <cfRule type="duplicateValues" dxfId="93" priority="2"/>
    <cfRule type="duplicateValues" dxfId="92" priority="3"/>
  </conditionalFormatting>
  <conditionalFormatting sqref="C2:C22">
    <cfRule type="duplicateValues" dxfId="91" priority="50"/>
  </conditionalFormatting>
  <conditionalFormatting sqref="C4:C22">
    <cfRule type="duplicateValues" dxfId="90" priority="51"/>
  </conditionalFormatting>
  <dataValidations count="1">
    <dataValidation type="list" allowBlank="1" showInputMessage="1" showErrorMessage="1" sqref="T3:T22" xr:uid="{F204CAE3-2A18-4E44-B2DA-1C60294F9A87}">
      <formula1>"优秀,一般,较差"</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3F14-5F45-4698-B1E6-57236C3361ED}">
  <dimension ref="A1:AB7"/>
  <sheetViews>
    <sheetView workbookViewId="0">
      <pane ySplit="3" topLeftCell="A4" activePane="bottomLeft" state="frozen"/>
      <selection pane="bottomLeft" activeCell="AB2" sqref="AB2:AB7"/>
    </sheetView>
  </sheetViews>
  <sheetFormatPr defaultRowHeight="14.25"/>
  <cols>
    <col min="1" max="1" width="5.75" style="38" customWidth="1"/>
    <col min="2" max="2" width="9.125" style="38" customWidth="1"/>
    <col min="3" max="3" width="9" style="38"/>
    <col min="4" max="4" width="20.875" style="38" customWidth="1"/>
    <col min="5" max="5" width="9.75" style="39" customWidth="1"/>
    <col min="6" max="6" width="7" style="38" customWidth="1"/>
    <col min="7" max="7" width="10.625" style="38" customWidth="1"/>
    <col min="8" max="8" width="9.125" style="38" customWidth="1"/>
    <col min="9" max="9" width="6.625" style="38" customWidth="1"/>
    <col min="10" max="10" width="11.625" style="40" customWidth="1"/>
    <col min="11" max="11" width="8.625" style="40" customWidth="1"/>
    <col min="12" max="12" width="10.75" style="41" customWidth="1"/>
    <col min="13" max="13" width="11.875" style="39" customWidth="1"/>
    <col min="14" max="14" width="9" style="79"/>
    <col min="15" max="15" width="9.875" style="42" customWidth="1"/>
    <col min="16" max="16" width="9" style="39"/>
    <col min="17" max="17" width="9" style="79"/>
    <col min="18" max="18" width="8.25" style="64" customWidth="1"/>
    <col min="19" max="19" width="9" style="80"/>
    <col min="20" max="20" width="6.5" style="40" customWidth="1"/>
    <col min="21" max="22" width="9" style="80"/>
    <col min="23" max="23" width="9" style="81"/>
    <col min="24" max="16384" width="9" style="38"/>
  </cols>
  <sheetData>
    <row r="1" spans="1:28" ht="35.25" customHeight="1">
      <c r="D1" s="114" t="s">
        <v>1369</v>
      </c>
      <c r="E1" s="114"/>
      <c r="F1" s="114"/>
      <c r="G1" s="114"/>
      <c r="H1" s="114"/>
      <c r="I1" s="114"/>
      <c r="J1" s="114"/>
      <c r="K1" s="114"/>
      <c r="L1" s="114"/>
      <c r="M1" s="114"/>
      <c r="N1" s="114"/>
      <c r="O1" s="114"/>
      <c r="P1" s="114"/>
      <c r="Q1" s="114"/>
      <c r="R1" s="114"/>
      <c r="S1" s="114"/>
    </row>
    <row r="2" spans="1:28" s="108" customFormat="1" ht="58.5" customHeight="1">
      <c r="A2" s="97" t="s">
        <v>50</v>
      </c>
      <c r="B2" s="97" t="s">
        <v>1366</v>
      </c>
      <c r="C2" s="97" t="s">
        <v>51</v>
      </c>
      <c r="D2" s="97" t="s">
        <v>52</v>
      </c>
      <c r="E2" s="98" t="s">
        <v>53</v>
      </c>
      <c r="F2" s="99" t="s">
        <v>54</v>
      </c>
      <c r="G2" s="100" t="s">
        <v>55</v>
      </c>
      <c r="H2" s="101" t="s">
        <v>56</v>
      </c>
      <c r="I2" s="100" t="s">
        <v>57</v>
      </c>
      <c r="J2" s="102" t="s">
        <v>1347</v>
      </c>
      <c r="K2" s="103" t="s">
        <v>1354</v>
      </c>
      <c r="L2" s="102" t="s">
        <v>1364</v>
      </c>
      <c r="M2" s="91" t="s">
        <v>1357</v>
      </c>
      <c r="N2" s="92" t="s">
        <v>1348</v>
      </c>
      <c r="O2" s="91" t="s">
        <v>58</v>
      </c>
      <c r="P2" s="91" t="s">
        <v>1358</v>
      </c>
      <c r="Q2" s="92" t="s">
        <v>1352</v>
      </c>
      <c r="R2" s="94" t="s">
        <v>1359</v>
      </c>
      <c r="S2" s="92" t="s">
        <v>1349</v>
      </c>
      <c r="T2" s="95" t="s">
        <v>1355</v>
      </c>
      <c r="U2" s="96" t="s">
        <v>1351</v>
      </c>
      <c r="V2" s="92" t="s">
        <v>1350</v>
      </c>
      <c r="W2" s="93" t="s">
        <v>1353</v>
      </c>
      <c r="X2" s="105" t="s">
        <v>59</v>
      </c>
      <c r="Y2" s="105" t="s">
        <v>60</v>
      </c>
      <c r="Z2" s="105" t="s">
        <v>61</v>
      </c>
      <c r="AA2" s="106" t="s">
        <v>62</v>
      </c>
      <c r="AB2" s="107" t="s">
        <v>63</v>
      </c>
    </row>
    <row r="3" spans="1:28" s="31" customFormat="1" ht="40.5" customHeight="1">
      <c r="A3" s="20" t="s">
        <v>1344</v>
      </c>
      <c r="B3" s="20">
        <v>0</v>
      </c>
      <c r="C3" s="32" t="s">
        <v>1346</v>
      </c>
      <c r="D3" s="20" t="s">
        <v>1345</v>
      </c>
      <c r="E3" s="21">
        <v>60</v>
      </c>
      <c r="F3" s="22"/>
      <c r="G3" s="23">
        <v>1200</v>
      </c>
      <c r="H3" s="24">
        <v>0</v>
      </c>
      <c r="I3" s="23">
        <v>0</v>
      </c>
      <c r="J3" s="25">
        <v>8000</v>
      </c>
      <c r="K3" s="25">
        <v>1</v>
      </c>
      <c r="L3" s="25">
        <v>800</v>
      </c>
      <c r="M3" s="52">
        <f>G3/L3</f>
        <v>1.5</v>
      </c>
      <c r="N3" s="57" cm="1">
        <f t="array" ref="N3">_xlfn.IFS(M3&gt;=1,30,M3&lt;1,M3*30)</f>
        <v>30</v>
      </c>
      <c r="O3" s="54">
        <f>J3/E3/10000</f>
        <v>1.3333333333333334E-2</v>
      </c>
      <c r="P3" s="52">
        <f>O3/0.0079</f>
        <v>1.6877637130801688</v>
      </c>
      <c r="Q3" s="57" cm="1">
        <f t="array" ref="Q3">_xlfn.IFS(P3&gt;=1,30,P3&lt;1,P3*30)</f>
        <v>30</v>
      </c>
      <c r="R3" s="65">
        <f>IF(G3=0,0,K3/G3)</f>
        <v>8.3333333333333339E-4</v>
      </c>
      <c r="S3" s="57" cm="1">
        <f t="array" ref="S3">_xlfn.IFS(R3&gt;=0.15,10,R3&lt;0.15,R3/0.15*10)</f>
        <v>5.5555555555555559E-2</v>
      </c>
      <c r="T3" s="60" t="s">
        <v>1363</v>
      </c>
      <c r="U3" s="58">
        <v>15</v>
      </c>
      <c r="V3" s="62">
        <f>N3+Q3+S3+U3</f>
        <v>75.055555555555557</v>
      </c>
      <c r="W3" s="63" t="str">
        <f>IF(V3&gt;=90,"优秀",IF(V3&gt;=75,"良好",IF(V3&gt;=60,"合格",IF(V3&lt;60,"不合格"))))</f>
        <v>良好</v>
      </c>
      <c r="X3" s="28"/>
      <c r="Y3" s="28"/>
      <c r="Z3" s="29"/>
      <c r="AA3" s="30"/>
      <c r="AB3" s="61"/>
    </row>
    <row r="4" spans="1:28" s="37" customFormat="1" ht="24.95" customHeight="1">
      <c r="A4" s="34" t="s">
        <v>64</v>
      </c>
      <c r="B4" s="35">
        <v>1</v>
      </c>
      <c r="C4" s="35" t="s">
        <v>977</v>
      </c>
      <c r="D4" s="35" t="s">
        <v>242</v>
      </c>
      <c r="E4" s="33">
        <v>58.93</v>
      </c>
      <c r="F4" s="35" t="s">
        <v>89</v>
      </c>
      <c r="G4" s="35">
        <v>0</v>
      </c>
      <c r="H4" s="35">
        <v>0</v>
      </c>
      <c r="I4" s="35">
        <v>0</v>
      </c>
      <c r="J4" s="36">
        <v>0</v>
      </c>
      <c r="K4" s="36">
        <v>0</v>
      </c>
      <c r="L4" s="35">
        <v>800</v>
      </c>
      <c r="M4" s="52">
        <f t="shared" ref="M4:M7" si="0">G4/L4</f>
        <v>0</v>
      </c>
      <c r="N4" s="57" cm="1">
        <f t="array" ref="N4">_xlfn.IFS(M4&gt;=1,30,M4&lt;1,M4*30)</f>
        <v>0</v>
      </c>
      <c r="O4" s="54">
        <f>J4/E4/10000</f>
        <v>0</v>
      </c>
      <c r="P4" s="52">
        <f t="shared" ref="P4:P7" si="1">O4/0.0079</f>
        <v>0</v>
      </c>
      <c r="Q4" s="57" cm="1">
        <f t="array" ref="Q4">_xlfn.IFS(P4&gt;=1,30,P4&lt;1,P4*30)</f>
        <v>0</v>
      </c>
      <c r="R4" s="65">
        <f t="shared" ref="R4:R7" si="2">IF(G4=0,0,K4/G4)</f>
        <v>0</v>
      </c>
      <c r="S4" s="57" cm="1">
        <f t="array" ref="S4">_xlfn.IFS(R4&gt;=0.15,10,R4&lt;0.15,R4/0.15*10)</f>
        <v>0</v>
      </c>
      <c r="T4" s="60"/>
      <c r="U4" s="58"/>
      <c r="V4" s="62">
        <f t="shared" ref="V4:V7" si="3">N4+Q4+S4+U4</f>
        <v>0</v>
      </c>
      <c r="W4" s="63" t="str">
        <f t="shared" ref="W4:W7" si="4">IF(V4&gt;=90,"优秀",IF(V4&gt;=75,"良好",IF(V4&gt;=60,"合格",IF(V4&lt;60,"不合格"))))</f>
        <v>不合格</v>
      </c>
      <c r="X4" s="35"/>
      <c r="Y4" s="35"/>
      <c r="Z4" s="35"/>
      <c r="AA4" s="35"/>
      <c r="AB4" s="35"/>
    </row>
    <row r="5" spans="1:28" s="37" customFormat="1" ht="24.95" customHeight="1">
      <c r="A5" s="34" t="s">
        <v>64</v>
      </c>
      <c r="B5" s="35">
        <v>2</v>
      </c>
      <c r="C5" s="35">
        <v>20154303</v>
      </c>
      <c r="D5" s="35" t="s">
        <v>243</v>
      </c>
      <c r="E5" s="33">
        <v>153.97</v>
      </c>
      <c r="F5" s="35" t="s">
        <v>89</v>
      </c>
      <c r="G5" s="35">
        <v>0</v>
      </c>
      <c r="H5" s="35">
        <v>0</v>
      </c>
      <c r="I5" s="35">
        <v>0</v>
      </c>
      <c r="J5" s="36">
        <v>0</v>
      </c>
      <c r="K5" s="36">
        <v>0</v>
      </c>
      <c r="L5" s="35">
        <v>1400</v>
      </c>
      <c r="M5" s="52">
        <f t="shared" si="0"/>
        <v>0</v>
      </c>
      <c r="N5" s="57" cm="1">
        <f t="array" ref="N5">_xlfn.IFS(M5&gt;=1,30,M5&lt;1,M5*30)</f>
        <v>0</v>
      </c>
      <c r="O5" s="54">
        <f>J5/E5/10000</f>
        <v>0</v>
      </c>
      <c r="P5" s="52">
        <f t="shared" si="1"/>
        <v>0</v>
      </c>
      <c r="Q5" s="57" cm="1">
        <f t="array" ref="Q5">_xlfn.IFS(P5&gt;=1,30,P5&lt;1,P5*30)</f>
        <v>0</v>
      </c>
      <c r="R5" s="65">
        <f t="shared" si="2"/>
        <v>0</v>
      </c>
      <c r="S5" s="57" cm="1">
        <f t="array" ref="S5">_xlfn.IFS(R5&gt;=0.15,10,R5&lt;0.15,R5/0.15*10)</f>
        <v>0</v>
      </c>
      <c r="T5" s="60"/>
      <c r="U5" s="58"/>
      <c r="V5" s="62">
        <f t="shared" si="3"/>
        <v>0</v>
      </c>
      <c r="W5" s="63" t="str">
        <f t="shared" si="4"/>
        <v>不合格</v>
      </c>
      <c r="X5" s="35"/>
      <c r="Y5" s="35"/>
      <c r="Z5" s="35"/>
      <c r="AA5" s="35"/>
      <c r="AB5" s="35"/>
    </row>
    <row r="6" spans="1:28" s="37" customFormat="1" ht="24.95" customHeight="1">
      <c r="A6" s="34" t="s">
        <v>64</v>
      </c>
      <c r="B6" s="35">
        <v>3</v>
      </c>
      <c r="C6" s="35">
        <v>20143122</v>
      </c>
      <c r="D6" s="35" t="s">
        <v>241</v>
      </c>
      <c r="E6" s="33">
        <v>49</v>
      </c>
      <c r="F6" s="35" t="s">
        <v>99</v>
      </c>
      <c r="G6" s="35">
        <v>0</v>
      </c>
      <c r="H6" s="35">
        <v>0</v>
      </c>
      <c r="I6" s="35">
        <v>0</v>
      </c>
      <c r="J6" s="36">
        <v>0</v>
      </c>
      <c r="K6" s="36">
        <v>0</v>
      </c>
      <c r="L6" s="35">
        <v>1400</v>
      </c>
      <c r="M6" s="52">
        <f t="shared" si="0"/>
        <v>0</v>
      </c>
      <c r="N6" s="57" cm="1">
        <f t="array" ref="N6">_xlfn.IFS(M6&gt;=1,30,M6&lt;1,M6*30)</f>
        <v>0</v>
      </c>
      <c r="O6" s="54">
        <f>J6/E6/10000</f>
        <v>0</v>
      </c>
      <c r="P6" s="52">
        <f t="shared" si="1"/>
        <v>0</v>
      </c>
      <c r="Q6" s="57" cm="1">
        <f t="array" ref="Q6">_xlfn.IFS(P6&gt;=1,30,P6&lt;1,P6*30)</f>
        <v>0</v>
      </c>
      <c r="R6" s="65">
        <f t="shared" si="2"/>
        <v>0</v>
      </c>
      <c r="S6" s="57" cm="1">
        <f t="array" ref="S6">_xlfn.IFS(R6&gt;=0.15,10,R6&lt;0.15,R6/0.15*10)</f>
        <v>0</v>
      </c>
      <c r="T6" s="60"/>
      <c r="U6" s="58"/>
      <c r="V6" s="62">
        <f t="shared" si="3"/>
        <v>0</v>
      </c>
      <c r="W6" s="63" t="str">
        <f t="shared" si="4"/>
        <v>不合格</v>
      </c>
      <c r="X6" s="35"/>
      <c r="Y6" s="35"/>
      <c r="Z6" s="35"/>
      <c r="AA6" s="35"/>
      <c r="AB6" s="35"/>
    </row>
    <row r="7" spans="1:28" ht="24.95" customHeight="1">
      <c r="A7" s="34" t="s">
        <v>64</v>
      </c>
      <c r="B7" s="35">
        <v>4</v>
      </c>
      <c r="C7" s="35">
        <v>20133938</v>
      </c>
      <c r="D7" s="35" t="s">
        <v>244</v>
      </c>
      <c r="E7" s="33">
        <v>234.74</v>
      </c>
      <c r="F7" s="35" t="s">
        <v>99</v>
      </c>
      <c r="G7" s="35">
        <v>811.99</v>
      </c>
      <c r="H7" s="35">
        <v>0</v>
      </c>
      <c r="I7" s="35">
        <v>110</v>
      </c>
      <c r="J7" s="36">
        <v>0</v>
      </c>
      <c r="K7" s="36">
        <v>0</v>
      </c>
      <c r="L7" s="35">
        <v>1400</v>
      </c>
      <c r="M7" s="52">
        <f t="shared" si="0"/>
        <v>0.5799928571428572</v>
      </c>
      <c r="N7" s="57" cm="1">
        <f t="array" ref="N7">_xlfn.IFS(M7&gt;=1,30,M7&lt;1,M7*30)</f>
        <v>17.399785714285716</v>
      </c>
      <c r="O7" s="54">
        <f>J7/E7/10000</f>
        <v>0</v>
      </c>
      <c r="P7" s="52">
        <f t="shared" si="1"/>
        <v>0</v>
      </c>
      <c r="Q7" s="57" cm="1">
        <f t="array" ref="Q7">_xlfn.IFS(P7&gt;=1,30,P7&lt;1,P7*30)</f>
        <v>0</v>
      </c>
      <c r="R7" s="65">
        <f t="shared" si="2"/>
        <v>0</v>
      </c>
      <c r="S7" s="57" cm="1">
        <f t="array" ref="S7">_xlfn.IFS(R7&gt;=0.15,10,R7&lt;0.15,R7/0.15*10)</f>
        <v>0</v>
      </c>
      <c r="T7" s="60"/>
      <c r="U7" s="58"/>
      <c r="V7" s="62">
        <f t="shared" si="3"/>
        <v>17.399785714285716</v>
      </c>
      <c r="W7" s="63" t="str">
        <f t="shared" si="4"/>
        <v>不合格</v>
      </c>
      <c r="X7" s="35"/>
      <c r="Y7" s="35"/>
      <c r="Z7" s="35"/>
      <c r="AA7" s="35"/>
      <c r="AB7" s="84"/>
    </row>
  </sheetData>
  <sheetProtection sheet="1" objects="1" scenarios="1" formatCells="0" formatColumns="0" formatRows="0" sort="0" autoFilter="0" pivotTables="0"/>
  <mergeCells count="1">
    <mergeCell ref="D1:S1"/>
  </mergeCells>
  <phoneticPr fontId="1" type="noConversion"/>
  <conditionalFormatting sqref="C1:C1048576">
    <cfRule type="duplicateValues" dxfId="89" priority="1"/>
    <cfRule type="duplicateValues" dxfId="88" priority="2"/>
  </conditionalFormatting>
  <conditionalFormatting sqref="C2:C6">
    <cfRule type="duplicateValues" dxfId="87" priority="57"/>
  </conditionalFormatting>
  <conditionalFormatting sqref="C4:C6">
    <cfRule type="duplicateValues" dxfId="86" priority="59"/>
  </conditionalFormatting>
  <dataValidations count="1">
    <dataValidation type="list" allowBlank="1" showInputMessage="1" showErrorMessage="1" sqref="T3:T7" xr:uid="{517C257D-EFA7-4F22-8AB1-AAE2C8294889}">
      <formula1>"优秀,一般,较差"</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CA64C-15B7-487B-AED5-01B6DFE39172}">
  <dimension ref="A1:AB39"/>
  <sheetViews>
    <sheetView workbookViewId="0">
      <pane ySplit="3" topLeftCell="A4" activePane="bottomLeft" state="frozen"/>
      <selection pane="bottomLeft" activeCell="AB2" sqref="AB2:AB39"/>
    </sheetView>
  </sheetViews>
  <sheetFormatPr defaultRowHeight="14.25"/>
  <cols>
    <col min="1" max="11" width="9" style="38"/>
    <col min="12" max="12" width="9" style="85"/>
    <col min="13" max="13" width="9" style="38"/>
    <col min="14" max="14" width="9" style="80"/>
    <col min="15" max="16" width="9" style="38"/>
    <col min="17" max="17" width="9" style="80"/>
    <col min="18" max="18" width="9" style="64" customWidth="1"/>
    <col min="19" max="19" width="9" style="80"/>
    <col min="20" max="20" width="7.875" style="88" customWidth="1"/>
    <col min="21" max="22" width="9" style="80"/>
    <col min="23" max="23" width="9" style="86"/>
    <col min="24" max="16384" width="9" style="38"/>
  </cols>
  <sheetData>
    <row r="1" spans="1:28" ht="42.75" customHeight="1">
      <c r="D1" s="114" t="s">
        <v>1370</v>
      </c>
      <c r="E1" s="114"/>
      <c r="F1" s="114"/>
      <c r="G1" s="114"/>
      <c r="H1" s="114"/>
      <c r="I1" s="114"/>
      <c r="J1" s="114"/>
      <c r="K1" s="114"/>
      <c r="L1" s="114"/>
      <c r="M1" s="114"/>
      <c r="N1" s="114"/>
      <c r="O1" s="114"/>
      <c r="P1" s="114"/>
      <c r="Q1" s="114"/>
      <c r="R1" s="114"/>
      <c r="S1" s="114"/>
    </row>
    <row r="2" spans="1:28" s="108" customFormat="1" ht="58.5" customHeight="1">
      <c r="A2" s="97" t="s">
        <v>50</v>
      </c>
      <c r="B2" s="97" t="s">
        <v>1366</v>
      </c>
      <c r="C2" s="97" t="s">
        <v>51</v>
      </c>
      <c r="D2" s="97" t="s">
        <v>52</v>
      </c>
      <c r="E2" s="98" t="s">
        <v>53</v>
      </c>
      <c r="F2" s="99" t="s">
        <v>54</v>
      </c>
      <c r="G2" s="100" t="s">
        <v>55</v>
      </c>
      <c r="H2" s="101" t="s">
        <v>56</v>
      </c>
      <c r="I2" s="100" t="s">
        <v>57</v>
      </c>
      <c r="J2" s="102" t="s">
        <v>1347</v>
      </c>
      <c r="K2" s="103" t="s">
        <v>1354</v>
      </c>
      <c r="L2" s="102" t="s">
        <v>1364</v>
      </c>
      <c r="M2" s="91" t="s">
        <v>1357</v>
      </c>
      <c r="N2" s="92" t="s">
        <v>1348</v>
      </c>
      <c r="O2" s="91" t="s">
        <v>58</v>
      </c>
      <c r="P2" s="91" t="s">
        <v>1358</v>
      </c>
      <c r="Q2" s="92" t="s">
        <v>1352</v>
      </c>
      <c r="R2" s="94" t="s">
        <v>1359</v>
      </c>
      <c r="S2" s="92" t="s">
        <v>1349</v>
      </c>
      <c r="T2" s="109" t="s">
        <v>1355</v>
      </c>
      <c r="U2" s="96" t="s">
        <v>1351</v>
      </c>
      <c r="V2" s="92" t="s">
        <v>1350</v>
      </c>
      <c r="W2" s="93" t="s">
        <v>1353</v>
      </c>
      <c r="X2" s="105" t="s">
        <v>59</v>
      </c>
      <c r="Y2" s="105" t="s">
        <v>60</v>
      </c>
      <c r="Z2" s="105" t="s">
        <v>61</v>
      </c>
      <c r="AA2" s="106" t="s">
        <v>62</v>
      </c>
      <c r="AB2" s="107" t="s">
        <v>63</v>
      </c>
    </row>
    <row r="3" spans="1:28" s="31" customFormat="1" ht="40.5" customHeight="1">
      <c r="A3" s="20" t="s">
        <v>1344</v>
      </c>
      <c r="B3" s="20">
        <v>0</v>
      </c>
      <c r="C3" s="32" t="s">
        <v>1346</v>
      </c>
      <c r="D3" s="20" t="s">
        <v>1345</v>
      </c>
      <c r="E3" s="21">
        <v>60</v>
      </c>
      <c r="F3" s="22"/>
      <c r="G3" s="23">
        <v>1200</v>
      </c>
      <c r="H3" s="24">
        <v>0</v>
      </c>
      <c r="I3" s="23">
        <v>0</v>
      </c>
      <c r="J3" s="25">
        <v>8000</v>
      </c>
      <c r="K3" s="25">
        <v>1</v>
      </c>
      <c r="L3" s="25">
        <v>800</v>
      </c>
      <c r="M3" s="52">
        <f>G3/L3</f>
        <v>1.5</v>
      </c>
      <c r="N3" s="57" cm="1">
        <f t="array" ref="N3">_xlfn.IFS(M3&gt;=1,30,M3&lt;1,M3*30)</f>
        <v>30</v>
      </c>
      <c r="O3" s="54">
        <f t="shared" ref="O3:O39" si="0">J3/E3/10000</f>
        <v>1.3333333333333334E-2</v>
      </c>
      <c r="P3" s="52">
        <f>O3/0.0079</f>
        <v>1.6877637130801688</v>
      </c>
      <c r="Q3" s="57" cm="1">
        <f t="array" ref="Q3">_xlfn.IFS(P3&gt;=1,30,P3&lt;1,P3*30)</f>
        <v>30</v>
      </c>
      <c r="R3" s="65">
        <f>IF(G3=0,0,K3/G3)</f>
        <v>8.3333333333333339E-4</v>
      </c>
      <c r="S3" s="57" cm="1">
        <f t="array" ref="S3">_xlfn.IFS(R3&gt;=0.15,10,R3&lt;0.15,R3/0.15*10)</f>
        <v>5.5555555555555559E-2</v>
      </c>
      <c r="T3" s="87" t="s">
        <v>1363</v>
      </c>
      <c r="U3" s="58">
        <v>15</v>
      </c>
      <c r="V3" s="62">
        <f>N3+Q3+S3+U3</f>
        <v>75.055555555555557</v>
      </c>
      <c r="W3" s="63" t="str">
        <f>IF(V3&gt;=90,"优秀",IF(V3&gt;=75,"良好",IF(V3&gt;=60,"合格",IF(V3&lt;60,"不合格"))))</f>
        <v>良好</v>
      </c>
      <c r="X3" s="28"/>
      <c r="Y3" s="28"/>
      <c r="Z3" s="29"/>
      <c r="AA3" s="30"/>
      <c r="AB3" s="61"/>
    </row>
    <row r="4" spans="1:28" ht="40.5" customHeight="1">
      <c r="A4" s="34" t="s">
        <v>64</v>
      </c>
      <c r="B4" s="35">
        <v>1</v>
      </c>
      <c r="C4" s="35" t="s">
        <v>993</v>
      </c>
      <c r="D4" s="35" t="s">
        <v>270</v>
      </c>
      <c r="E4" s="33">
        <v>73.55</v>
      </c>
      <c r="F4" s="35" t="s">
        <v>259</v>
      </c>
      <c r="G4" s="35">
        <v>0</v>
      </c>
      <c r="H4" s="35">
        <v>0</v>
      </c>
      <c r="I4" s="35">
        <v>0</v>
      </c>
      <c r="J4" s="36">
        <v>0</v>
      </c>
      <c r="K4" s="36">
        <v>0</v>
      </c>
      <c r="L4" s="83">
        <v>1400</v>
      </c>
      <c r="M4" s="52">
        <f t="shared" ref="M4:M39" si="1">G4/L4</f>
        <v>0</v>
      </c>
      <c r="N4" s="57" cm="1">
        <f t="array" ref="N4">_xlfn.IFS(M4&gt;=1,30,M4&lt;1,M4*30)</f>
        <v>0</v>
      </c>
      <c r="O4" s="54">
        <f t="shared" si="0"/>
        <v>0</v>
      </c>
      <c r="P4" s="52">
        <f t="shared" ref="P4:P39" si="2">O4/0.0079</f>
        <v>0</v>
      </c>
      <c r="Q4" s="57" cm="1">
        <f t="array" ref="Q4">_xlfn.IFS(P4&gt;=1,30,P4&lt;1,P4*30)</f>
        <v>0</v>
      </c>
      <c r="R4" s="65">
        <f t="shared" ref="R4:R39" si="3">IF(G4=0,0,K4/G4)</f>
        <v>0</v>
      </c>
      <c r="S4" s="57" cm="1">
        <f t="array" ref="S4">_xlfn.IFS(R4&gt;=0.15,10,R4&lt;0.15,R4/0.15*10)</f>
        <v>0</v>
      </c>
      <c r="T4" s="87"/>
      <c r="U4" s="58"/>
      <c r="V4" s="62">
        <f t="shared" ref="V4:V39" si="4">N4+Q4+S4+U4</f>
        <v>0</v>
      </c>
      <c r="W4" s="63" t="str">
        <f t="shared" ref="W4:W39" si="5">IF(V4&gt;=90,"优秀",IF(V4&gt;=75,"良好",IF(V4&gt;=60,"合格",IF(V4&lt;60,"不合格"))))</f>
        <v>不合格</v>
      </c>
      <c r="X4" s="84"/>
      <c r="Y4" s="84"/>
      <c r="Z4" s="84"/>
      <c r="AA4" s="84"/>
      <c r="AB4" s="84"/>
    </row>
    <row r="5" spans="1:28" ht="24.95" customHeight="1">
      <c r="A5" s="34" t="s">
        <v>64</v>
      </c>
      <c r="B5" s="35">
        <v>2</v>
      </c>
      <c r="C5" s="35" t="s">
        <v>1009</v>
      </c>
      <c r="D5" s="35" t="s">
        <v>292</v>
      </c>
      <c r="E5" s="33">
        <v>419.7</v>
      </c>
      <c r="F5" s="35" t="s">
        <v>293</v>
      </c>
      <c r="G5" s="35">
        <v>0</v>
      </c>
      <c r="H5" s="35">
        <v>0</v>
      </c>
      <c r="I5" s="35">
        <v>0</v>
      </c>
      <c r="J5" s="36">
        <v>0</v>
      </c>
      <c r="K5" s="36">
        <v>0</v>
      </c>
      <c r="L5" s="83">
        <v>1400</v>
      </c>
      <c r="M5" s="52">
        <f t="shared" si="1"/>
        <v>0</v>
      </c>
      <c r="N5" s="57" cm="1">
        <f t="array" ref="N5">_xlfn.IFS(M5&gt;=1,30,M5&lt;1,M5*30)</f>
        <v>0</v>
      </c>
      <c r="O5" s="54">
        <f t="shared" si="0"/>
        <v>0</v>
      </c>
      <c r="P5" s="52">
        <f t="shared" si="2"/>
        <v>0</v>
      </c>
      <c r="Q5" s="57" cm="1">
        <f t="array" ref="Q5">_xlfn.IFS(P5&gt;=1,30,P5&lt;1,P5*30)</f>
        <v>0</v>
      </c>
      <c r="R5" s="65">
        <f t="shared" si="3"/>
        <v>0</v>
      </c>
      <c r="S5" s="57" cm="1">
        <f t="array" ref="S5">_xlfn.IFS(R5&gt;=0.15,10,R5&lt;0.15,R5/0.15*10)</f>
        <v>0</v>
      </c>
      <c r="T5" s="87"/>
      <c r="U5" s="58"/>
      <c r="V5" s="62">
        <f t="shared" si="4"/>
        <v>0</v>
      </c>
      <c r="W5" s="63" t="str">
        <f t="shared" si="5"/>
        <v>不合格</v>
      </c>
      <c r="X5" s="84"/>
      <c r="Y5" s="84"/>
      <c r="Z5" s="84"/>
      <c r="AA5" s="84"/>
      <c r="AB5" s="84"/>
    </row>
    <row r="6" spans="1:28" ht="24.95" customHeight="1">
      <c r="A6" s="34" t="s">
        <v>64</v>
      </c>
      <c r="B6" s="35">
        <v>3</v>
      </c>
      <c r="C6" s="35" t="s">
        <v>1010</v>
      </c>
      <c r="D6" s="35" t="s">
        <v>294</v>
      </c>
      <c r="E6" s="33">
        <v>463.57799999999997</v>
      </c>
      <c r="F6" s="35" t="s">
        <v>295</v>
      </c>
      <c r="G6" s="35">
        <v>0</v>
      </c>
      <c r="H6" s="35">
        <v>0</v>
      </c>
      <c r="I6" s="35">
        <v>0</v>
      </c>
      <c r="J6" s="36">
        <v>0</v>
      </c>
      <c r="K6" s="36">
        <v>0</v>
      </c>
      <c r="L6" s="83">
        <v>1400</v>
      </c>
      <c r="M6" s="52">
        <f t="shared" si="1"/>
        <v>0</v>
      </c>
      <c r="N6" s="57" cm="1">
        <f t="array" ref="N6">_xlfn.IFS(M6&gt;=1,30,M6&lt;1,M6*30)</f>
        <v>0</v>
      </c>
      <c r="O6" s="54">
        <f t="shared" si="0"/>
        <v>0</v>
      </c>
      <c r="P6" s="52">
        <f t="shared" si="2"/>
        <v>0</v>
      </c>
      <c r="Q6" s="57" cm="1">
        <f t="array" ref="Q6">_xlfn.IFS(P6&gt;=1,30,P6&lt;1,P6*30)</f>
        <v>0</v>
      </c>
      <c r="R6" s="65">
        <f t="shared" si="3"/>
        <v>0</v>
      </c>
      <c r="S6" s="57" cm="1">
        <f t="array" ref="S6">_xlfn.IFS(R6&gt;=0.15,10,R6&lt;0.15,R6/0.15*10)</f>
        <v>0</v>
      </c>
      <c r="T6" s="87"/>
      <c r="U6" s="58"/>
      <c r="V6" s="62">
        <f t="shared" si="4"/>
        <v>0</v>
      </c>
      <c r="W6" s="63" t="str">
        <f t="shared" si="5"/>
        <v>不合格</v>
      </c>
      <c r="X6" s="84"/>
      <c r="Y6" s="84"/>
      <c r="Z6" s="84"/>
      <c r="AA6" s="84"/>
      <c r="AB6" s="84"/>
    </row>
    <row r="7" spans="1:28" ht="24.95" customHeight="1">
      <c r="A7" s="34" t="s">
        <v>64</v>
      </c>
      <c r="B7" s="35">
        <v>4</v>
      </c>
      <c r="C7" s="35" t="s">
        <v>1002</v>
      </c>
      <c r="D7" s="35" t="s">
        <v>280</v>
      </c>
      <c r="E7" s="33">
        <v>103.85</v>
      </c>
      <c r="F7" s="35" t="s">
        <v>281</v>
      </c>
      <c r="G7" s="35">
        <v>0</v>
      </c>
      <c r="H7" s="35">
        <v>0</v>
      </c>
      <c r="I7" s="35">
        <v>0</v>
      </c>
      <c r="J7" s="36">
        <v>0</v>
      </c>
      <c r="K7" s="36">
        <v>0</v>
      </c>
      <c r="L7" s="83">
        <v>1400</v>
      </c>
      <c r="M7" s="52">
        <f t="shared" si="1"/>
        <v>0</v>
      </c>
      <c r="N7" s="57" cm="1">
        <f t="array" ref="N7">_xlfn.IFS(M7&gt;=1,30,M7&lt;1,M7*30)</f>
        <v>0</v>
      </c>
      <c r="O7" s="54">
        <f t="shared" si="0"/>
        <v>0</v>
      </c>
      <c r="P7" s="52">
        <f t="shared" si="2"/>
        <v>0</v>
      </c>
      <c r="Q7" s="57" cm="1">
        <f t="array" ref="Q7">_xlfn.IFS(P7&gt;=1,30,P7&lt;1,P7*30)</f>
        <v>0</v>
      </c>
      <c r="R7" s="65">
        <f t="shared" si="3"/>
        <v>0</v>
      </c>
      <c r="S7" s="57" cm="1">
        <f t="array" ref="S7">_xlfn.IFS(R7&gt;=0.15,10,R7&lt;0.15,R7/0.15*10)</f>
        <v>0</v>
      </c>
      <c r="T7" s="87"/>
      <c r="U7" s="58"/>
      <c r="V7" s="62">
        <f t="shared" si="4"/>
        <v>0</v>
      </c>
      <c r="W7" s="63" t="str">
        <f t="shared" si="5"/>
        <v>不合格</v>
      </c>
      <c r="X7" s="84"/>
      <c r="Y7" s="84"/>
      <c r="Z7" s="84"/>
      <c r="AA7" s="84"/>
      <c r="AB7" s="84"/>
    </row>
    <row r="8" spans="1:28" ht="24.95" customHeight="1">
      <c r="A8" s="34" t="s">
        <v>64</v>
      </c>
      <c r="B8" s="35">
        <v>5</v>
      </c>
      <c r="C8" s="35" t="s">
        <v>1006</v>
      </c>
      <c r="D8" s="35" t="s">
        <v>286</v>
      </c>
      <c r="E8" s="33">
        <v>220.905</v>
      </c>
      <c r="F8" s="35" t="s">
        <v>287</v>
      </c>
      <c r="G8" s="35">
        <v>2.5</v>
      </c>
      <c r="H8" s="35">
        <v>0</v>
      </c>
      <c r="I8" s="35">
        <v>2</v>
      </c>
      <c r="J8" s="36">
        <v>500</v>
      </c>
      <c r="K8" s="36">
        <v>0</v>
      </c>
      <c r="L8" s="83">
        <v>1400</v>
      </c>
      <c r="M8" s="52">
        <f t="shared" si="1"/>
        <v>1.7857142857142857E-3</v>
      </c>
      <c r="N8" s="57" cm="1">
        <f t="array" ref="N8">_xlfn.IFS(M8&gt;=1,30,M8&lt;1,M8*30)</f>
        <v>5.3571428571428568E-2</v>
      </c>
      <c r="O8" s="54">
        <f t="shared" si="0"/>
        <v>2.2634164007152396E-4</v>
      </c>
      <c r="P8" s="52">
        <f t="shared" si="2"/>
        <v>2.8650840515382778E-2</v>
      </c>
      <c r="Q8" s="57" cm="1">
        <f t="array" ref="Q8">_xlfn.IFS(P8&gt;=1,30,P8&lt;1,P8*30)</f>
        <v>0.85952521546148331</v>
      </c>
      <c r="R8" s="65">
        <f t="shared" si="3"/>
        <v>0</v>
      </c>
      <c r="S8" s="57" cm="1">
        <f t="array" ref="S8">_xlfn.IFS(R8&gt;=0.15,10,R8&lt;0.15,R8/0.15*10)</f>
        <v>0</v>
      </c>
      <c r="T8" s="87"/>
      <c r="U8" s="58"/>
      <c r="V8" s="62">
        <f t="shared" si="4"/>
        <v>0.91309664403291191</v>
      </c>
      <c r="W8" s="63" t="str">
        <f t="shared" si="5"/>
        <v>不合格</v>
      </c>
      <c r="X8" s="84"/>
      <c r="Y8" s="84"/>
      <c r="Z8" s="84"/>
      <c r="AA8" s="84"/>
      <c r="AB8" s="84"/>
    </row>
    <row r="9" spans="1:28" ht="24.95" customHeight="1">
      <c r="A9" s="34" t="s">
        <v>64</v>
      </c>
      <c r="B9" s="35">
        <v>6</v>
      </c>
      <c r="C9" s="35" t="s">
        <v>986</v>
      </c>
      <c r="D9" s="35" t="s">
        <v>258</v>
      </c>
      <c r="E9" s="33">
        <v>54.945</v>
      </c>
      <c r="F9" s="35" t="s">
        <v>259</v>
      </c>
      <c r="G9" s="35">
        <v>5</v>
      </c>
      <c r="H9" s="35">
        <v>0</v>
      </c>
      <c r="I9" s="35">
        <v>12</v>
      </c>
      <c r="J9" s="36">
        <v>1440</v>
      </c>
      <c r="K9" s="36">
        <v>0</v>
      </c>
      <c r="L9" s="83">
        <v>1400</v>
      </c>
      <c r="M9" s="52">
        <f t="shared" si="1"/>
        <v>3.5714285714285713E-3</v>
      </c>
      <c r="N9" s="57" cm="1">
        <f t="array" ref="N9">_xlfn.IFS(M9&gt;=1,30,M9&lt;1,M9*30)</f>
        <v>0.10714285714285714</v>
      </c>
      <c r="O9" s="54">
        <f t="shared" si="0"/>
        <v>2.6208026208026209E-3</v>
      </c>
      <c r="P9" s="52">
        <f t="shared" si="2"/>
        <v>0.33174716719020514</v>
      </c>
      <c r="Q9" s="57" cm="1">
        <f t="array" ref="Q9">_xlfn.IFS(P9&gt;=1,30,P9&lt;1,P9*30)</f>
        <v>9.9524150157061548</v>
      </c>
      <c r="R9" s="65">
        <f t="shared" si="3"/>
        <v>0</v>
      </c>
      <c r="S9" s="57" cm="1">
        <f t="array" ref="S9">_xlfn.IFS(R9&gt;=0.15,10,R9&lt;0.15,R9/0.15*10)</f>
        <v>0</v>
      </c>
      <c r="T9" s="87"/>
      <c r="U9" s="58"/>
      <c r="V9" s="62">
        <f t="shared" si="4"/>
        <v>10.059557872849012</v>
      </c>
      <c r="W9" s="63" t="str">
        <f t="shared" si="5"/>
        <v>不合格</v>
      </c>
      <c r="X9" s="35"/>
      <c r="Y9" s="35"/>
      <c r="Z9" s="35"/>
      <c r="AA9" s="35"/>
      <c r="AB9" s="84"/>
    </row>
    <row r="10" spans="1:28" ht="24.95" customHeight="1">
      <c r="A10" s="34" t="s">
        <v>64</v>
      </c>
      <c r="B10" s="35">
        <v>7</v>
      </c>
      <c r="C10" s="35" t="s">
        <v>983</v>
      </c>
      <c r="D10" s="35" t="s">
        <v>253</v>
      </c>
      <c r="E10" s="33">
        <v>49.68</v>
      </c>
      <c r="F10" s="35" t="s">
        <v>254</v>
      </c>
      <c r="G10" s="35">
        <v>0</v>
      </c>
      <c r="H10" s="35">
        <v>0</v>
      </c>
      <c r="I10" s="35">
        <v>0</v>
      </c>
      <c r="J10" s="36">
        <v>0</v>
      </c>
      <c r="K10" s="36">
        <v>0</v>
      </c>
      <c r="L10" s="83">
        <v>1400</v>
      </c>
      <c r="M10" s="52">
        <f t="shared" si="1"/>
        <v>0</v>
      </c>
      <c r="N10" s="57" cm="1">
        <f t="array" ref="N10">_xlfn.IFS(M10&gt;=1,30,M10&lt;1,M10*30)</f>
        <v>0</v>
      </c>
      <c r="O10" s="54">
        <f t="shared" si="0"/>
        <v>0</v>
      </c>
      <c r="P10" s="52">
        <f t="shared" si="2"/>
        <v>0</v>
      </c>
      <c r="Q10" s="57" cm="1">
        <f t="array" ref="Q10">_xlfn.IFS(P10&gt;=1,30,P10&lt;1,P10*30)</f>
        <v>0</v>
      </c>
      <c r="R10" s="65">
        <f t="shared" si="3"/>
        <v>0</v>
      </c>
      <c r="S10" s="57" cm="1">
        <f t="array" ref="S10">_xlfn.IFS(R10&gt;=0.15,10,R10&lt;0.15,R10/0.15*10)</f>
        <v>0</v>
      </c>
      <c r="T10" s="87"/>
      <c r="U10" s="58"/>
      <c r="V10" s="62">
        <f t="shared" si="4"/>
        <v>0</v>
      </c>
      <c r="W10" s="63" t="str">
        <f t="shared" si="5"/>
        <v>不合格</v>
      </c>
      <c r="X10" s="35"/>
      <c r="Y10" s="35"/>
      <c r="Z10" s="35"/>
      <c r="AA10" s="35"/>
      <c r="AB10" s="84"/>
    </row>
    <row r="11" spans="1:28" ht="24.95" customHeight="1">
      <c r="A11" s="34" t="s">
        <v>64</v>
      </c>
      <c r="B11" s="35">
        <v>8</v>
      </c>
      <c r="C11" s="35" t="s">
        <v>988</v>
      </c>
      <c r="D11" s="35" t="s">
        <v>13</v>
      </c>
      <c r="E11" s="33">
        <v>59.948999999999998</v>
      </c>
      <c r="F11" s="35" t="s">
        <v>262</v>
      </c>
      <c r="G11" s="35">
        <v>0</v>
      </c>
      <c r="H11" s="35">
        <v>0</v>
      </c>
      <c r="I11" s="35">
        <v>0</v>
      </c>
      <c r="J11" s="36">
        <v>0</v>
      </c>
      <c r="K11" s="36">
        <v>0</v>
      </c>
      <c r="L11" s="83">
        <v>1400</v>
      </c>
      <c r="M11" s="52">
        <f t="shared" si="1"/>
        <v>0</v>
      </c>
      <c r="N11" s="57" cm="1">
        <f t="array" ref="N11">_xlfn.IFS(M11&gt;=1,30,M11&lt;1,M11*30)</f>
        <v>0</v>
      </c>
      <c r="O11" s="54">
        <f t="shared" si="0"/>
        <v>0</v>
      </c>
      <c r="P11" s="52">
        <f t="shared" si="2"/>
        <v>0</v>
      </c>
      <c r="Q11" s="57" cm="1">
        <f t="array" ref="Q11">_xlfn.IFS(P11&gt;=1,30,P11&lt;1,P11*30)</f>
        <v>0</v>
      </c>
      <c r="R11" s="65">
        <f t="shared" si="3"/>
        <v>0</v>
      </c>
      <c r="S11" s="57" cm="1">
        <f t="array" ref="S11">_xlfn.IFS(R11&gt;=0.15,10,R11&lt;0.15,R11/0.15*10)</f>
        <v>0</v>
      </c>
      <c r="T11" s="87"/>
      <c r="U11" s="58"/>
      <c r="V11" s="62">
        <f t="shared" si="4"/>
        <v>0</v>
      </c>
      <c r="W11" s="63" t="str">
        <f t="shared" si="5"/>
        <v>不合格</v>
      </c>
      <c r="X11" s="35"/>
      <c r="Y11" s="35"/>
      <c r="Z11" s="35"/>
      <c r="AA11" s="35"/>
      <c r="AB11" s="84"/>
    </row>
    <row r="12" spans="1:28" ht="24.95" customHeight="1">
      <c r="A12" s="34" t="s">
        <v>64</v>
      </c>
      <c r="B12" s="35">
        <v>9</v>
      </c>
      <c r="C12" s="35" t="s">
        <v>982</v>
      </c>
      <c r="D12" s="35" t="s">
        <v>194</v>
      </c>
      <c r="E12" s="33">
        <v>47.93</v>
      </c>
      <c r="F12" s="35" t="s">
        <v>252</v>
      </c>
      <c r="G12" s="35">
        <v>0</v>
      </c>
      <c r="H12" s="35">
        <v>0</v>
      </c>
      <c r="I12" s="35">
        <v>0</v>
      </c>
      <c r="J12" s="36">
        <v>0</v>
      </c>
      <c r="K12" s="36">
        <v>0</v>
      </c>
      <c r="L12" s="83">
        <v>1400</v>
      </c>
      <c r="M12" s="52">
        <f t="shared" si="1"/>
        <v>0</v>
      </c>
      <c r="N12" s="57" cm="1">
        <f t="array" ref="N12">_xlfn.IFS(M12&gt;=1,30,M12&lt;1,M12*30)</f>
        <v>0</v>
      </c>
      <c r="O12" s="54">
        <f t="shared" si="0"/>
        <v>0</v>
      </c>
      <c r="P12" s="52">
        <f t="shared" si="2"/>
        <v>0</v>
      </c>
      <c r="Q12" s="57" cm="1">
        <f t="array" ref="Q12">_xlfn.IFS(P12&gt;=1,30,P12&lt;1,P12*30)</f>
        <v>0</v>
      </c>
      <c r="R12" s="65">
        <f t="shared" si="3"/>
        <v>0</v>
      </c>
      <c r="S12" s="57" cm="1">
        <f t="array" ref="S12">_xlfn.IFS(R12&gt;=0.15,10,R12&lt;0.15,R12/0.15*10)</f>
        <v>0</v>
      </c>
      <c r="T12" s="87"/>
      <c r="U12" s="58"/>
      <c r="V12" s="62">
        <f t="shared" si="4"/>
        <v>0</v>
      </c>
      <c r="W12" s="63" t="str">
        <f t="shared" si="5"/>
        <v>不合格</v>
      </c>
      <c r="X12" s="35"/>
      <c r="Y12" s="35"/>
      <c r="Z12" s="35"/>
      <c r="AA12" s="35"/>
      <c r="AB12" s="84"/>
    </row>
    <row r="13" spans="1:28" ht="24.95" customHeight="1">
      <c r="A13" s="34" t="s">
        <v>64</v>
      </c>
      <c r="B13" s="35">
        <v>10</v>
      </c>
      <c r="C13" s="35" t="s">
        <v>985</v>
      </c>
      <c r="D13" s="35" t="s">
        <v>256</v>
      </c>
      <c r="E13" s="33">
        <v>54.85</v>
      </c>
      <c r="F13" s="35" t="s">
        <v>257</v>
      </c>
      <c r="G13" s="35">
        <v>0</v>
      </c>
      <c r="H13" s="35">
        <v>0</v>
      </c>
      <c r="I13" s="35">
        <v>0</v>
      </c>
      <c r="J13" s="36">
        <v>0</v>
      </c>
      <c r="K13" s="36">
        <v>0</v>
      </c>
      <c r="L13" s="83">
        <v>1400</v>
      </c>
      <c r="M13" s="52">
        <f t="shared" si="1"/>
        <v>0</v>
      </c>
      <c r="N13" s="57" cm="1">
        <f t="array" ref="N13">_xlfn.IFS(M13&gt;=1,30,M13&lt;1,M13*30)</f>
        <v>0</v>
      </c>
      <c r="O13" s="54">
        <f t="shared" si="0"/>
        <v>0</v>
      </c>
      <c r="P13" s="52">
        <f t="shared" si="2"/>
        <v>0</v>
      </c>
      <c r="Q13" s="57" cm="1">
        <f t="array" ref="Q13">_xlfn.IFS(P13&gt;=1,30,P13&lt;1,P13*30)</f>
        <v>0</v>
      </c>
      <c r="R13" s="65">
        <f t="shared" si="3"/>
        <v>0</v>
      </c>
      <c r="S13" s="57" cm="1">
        <f t="array" ref="S13">_xlfn.IFS(R13&gt;=0.15,10,R13&lt;0.15,R13/0.15*10)</f>
        <v>0</v>
      </c>
      <c r="T13" s="87"/>
      <c r="U13" s="58"/>
      <c r="V13" s="62">
        <f t="shared" si="4"/>
        <v>0</v>
      </c>
      <c r="W13" s="63" t="str">
        <f t="shared" si="5"/>
        <v>不合格</v>
      </c>
      <c r="X13" s="35"/>
      <c r="Y13" s="35"/>
      <c r="Z13" s="35"/>
      <c r="AA13" s="35"/>
      <c r="AB13" s="84"/>
    </row>
    <row r="14" spans="1:28" ht="24.95" customHeight="1">
      <c r="A14" s="34" t="s">
        <v>64</v>
      </c>
      <c r="B14" s="35">
        <v>11</v>
      </c>
      <c r="C14" s="35" t="s">
        <v>987</v>
      </c>
      <c r="D14" s="35" t="s">
        <v>260</v>
      </c>
      <c r="E14" s="33">
        <v>56.74</v>
      </c>
      <c r="F14" s="35" t="s">
        <v>261</v>
      </c>
      <c r="G14" s="35">
        <v>1</v>
      </c>
      <c r="H14" s="35">
        <v>0</v>
      </c>
      <c r="I14" s="35">
        <v>8</v>
      </c>
      <c r="J14" s="36">
        <v>170</v>
      </c>
      <c r="K14" s="36">
        <v>0</v>
      </c>
      <c r="L14" s="83">
        <v>1400</v>
      </c>
      <c r="M14" s="52">
        <f t="shared" si="1"/>
        <v>7.1428571428571429E-4</v>
      </c>
      <c r="N14" s="57" cm="1">
        <f t="array" ref="N14">_xlfn.IFS(M14&gt;=1,30,M14&lt;1,M14*30)</f>
        <v>2.1428571428571429E-2</v>
      </c>
      <c r="O14" s="54">
        <f t="shared" si="0"/>
        <v>2.9961226647867462E-4</v>
      </c>
      <c r="P14" s="52">
        <f t="shared" si="2"/>
        <v>3.7925603351730959E-2</v>
      </c>
      <c r="Q14" s="57" cm="1">
        <f t="array" ref="Q14">_xlfn.IFS(P14&gt;=1,30,P14&lt;1,P14*30)</f>
        <v>1.1377681005519287</v>
      </c>
      <c r="R14" s="65">
        <f t="shared" si="3"/>
        <v>0</v>
      </c>
      <c r="S14" s="57" cm="1">
        <f t="array" ref="S14">_xlfn.IFS(R14&gt;=0.15,10,R14&lt;0.15,R14/0.15*10)</f>
        <v>0</v>
      </c>
      <c r="T14" s="87"/>
      <c r="U14" s="58"/>
      <c r="V14" s="62">
        <f t="shared" si="4"/>
        <v>1.1591966719805</v>
      </c>
      <c r="W14" s="63" t="str">
        <f t="shared" si="5"/>
        <v>不合格</v>
      </c>
      <c r="X14" s="35"/>
      <c r="Y14" s="35"/>
      <c r="Z14" s="35"/>
      <c r="AA14" s="35"/>
      <c r="AB14" s="84"/>
    </row>
    <row r="15" spans="1:28" ht="24.95" customHeight="1">
      <c r="A15" s="34" t="s">
        <v>64</v>
      </c>
      <c r="B15" s="35">
        <v>12</v>
      </c>
      <c r="C15" s="35" t="s">
        <v>989</v>
      </c>
      <c r="D15" s="35" t="s">
        <v>263</v>
      </c>
      <c r="E15" s="33">
        <v>64.8</v>
      </c>
      <c r="F15" s="35" t="s">
        <v>264</v>
      </c>
      <c r="G15" s="35">
        <v>0</v>
      </c>
      <c r="H15" s="35">
        <v>0</v>
      </c>
      <c r="I15" s="35">
        <v>0</v>
      </c>
      <c r="J15" s="36">
        <v>0</v>
      </c>
      <c r="K15" s="36">
        <v>0</v>
      </c>
      <c r="L15" s="83">
        <v>1400</v>
      </c>
      <c r="M15" s="52">
        <f t="shared" si="1"/>
        <v>0</v>
      </c>
      <c r="N15" s="57" cm="1">
        <f t="array" ref="N15">_xlfn.IFS(M15&gt;=1,30,M15&lt;1,M15*30)</f>
        <v>0</v>
      </c>
      <c r="O15" s="54">
        <f t="shared" si="0"/>
        <v>0</v>
      </c>
      <c r="P15" s="52">
        <f t="shared" si="2"/>
        <v>0</v>
      </c>
      <c r="Q15" s="57" cm="1">
        <f t="array" ref="Q15">_xlfn.IFS(P15&gt;=1,30,P15&lt;1,P15*30)</f>
        <v>0</v>
      </c>
      <c r="R15" s="65">
        <f t="shared" si="3"/>
        <v>0</v>
      </c>
      <c r="S15" s="57" cm="1">
        <f t="array" ref="S15">_xlfn.IFS(R15&gt;=0.15,10,R15&lt;0.15,R15/0.15*10)</f>
        <v>0</v>
      </c>
      <c r="T15" s="87"/>
      <c r="U15" s="58"/>
      <c r="V15" s="62">
        <f t="shared" si="4"/>
        <v>0</v>
      </c>
      <c r="W15" s="63" t="str">
        <f t="shared" si="5"/>
        <v>不合格</v>
      </c>
      <c r="X15" s="35"/>
      <c r="Y15" s="35"/>
      <c r="Z15" s="35"/>
      <c r="AA15" s="35"/>
      <c r="AB15" s="84"/>
    </row>
    <row r="16" spans="1:28" ht="24.95" customHeight="1">
      <c r="A16" s="34" t="s">
        <v>64</v>
      </c>
      <c r="B16" s="35">
        <v>13</v>
      </c>
      <c r="C16" s="35" t="s">
        <v>990</v>
      </c>
      <c r="D16" s="35" t="s">
        <v>265</v>
      </c>
      <c r="E16" s="33">
        <v>64.88</v>
      </c>
      <c r="F16" s="35" t="s">
        <v>266</v>
      </c>
      <c r="G16" s="35">
        <v>33.86</v>
      </c>
      <c r="H16" s="35">
        <v>0</v>
      </c>
      <c r="I16" s="35">
        <v>0</v>
      </c>
      <c r="J16" s="36">
        <v>0</v>
      </c>
      <c r="K16" s="36">
        <v>0</v>
      </c>
      <c r="L16" s="83">
        <v>800</v>
      </c>
      <c r="M16" s="52">
        <f t="shared" si="1"/>
        <v>4.2325000000000002E-2</v>
      </c>
      <c r="N16" s="57" cm="1">
        <f t="array" ref="N16">_xlfn.IFS(M16&gt;=1,30,M16&lt;1,M16*30)</f>
        <v>1.2697500000000002</v>
      </c>
      <c r="O16" s="54">
        <f t="shared" si="0"/>
        <v>0</v>
      </c>
      <c r="P16" s="52">
        <f t="shared" si="2"/>
        <v>0</v>
      </c>
      <c r="Q16" s="57" cm="1">
        <f t="array" ref="Q16">_xlfn.IFS(P16&gt;=1,30,P16&lt;1,P16*30)</f>
        <v>0</v>
      </c>
      <c r="R16" s="65">
        <f t="shared" si="3"/>
        <v>0</v>
      </c>
      <c r="S16" s="57" cm="1">
        <f t="array" ref="S16">_xlfn.IFS(R16&gt;=0.15,10,R16&lt;0.15,R16/0.15*10)</f>
        <v>0</v>
      </c>
      <c r="T16" s="87"/>
      <c r="U16" s="58"/>
      <c r="V16" s="62">
        <f t="shared" si="4"/>
        <v>1.2697500000000002</v>
      </c>
      <c r="W16" s="63" t="str">
        <f t="shared" si="5"/>
        <v>不合格</v>
      </c>
      <c r="X16" s="84"/>
      <c r="Y16" s="84"/>
      <c r="Z16" s="84"/>
      <c r="AA16" s="84"/>
      <c r="AB16" s="84"/>
    </row>
    <row r="17" spans="1:28" ht="24.95" customHeight="1">
      <c r="A17" s="34" t="s">
        <v>64</v>
      </c>
      <c r="B17" s="35">
        <v>14</v>
      </c>
      <c r="C17" s="35" t="s">
        <v>992</v>
      </c>
      <c r="D17" s="35" t="s">
        <v>269</v>
      </c>
      <c r="E17" s="33">
        <v>67.938000000000002</v>
      </c>
      <c r="F17" s="35" t="s">
        <v>255</v>
      </c>
      <c r="G17" s="35">
        <v>0</v>
      </c>
      <c r="H17" s="35">
        <v>0</v>
      </c>
      <c r="I17" s="35">
        <v>0</v>
      </c>
      <c r="J17" s="36">
        <v>0</v>
      </c>
      <c r="K17" s="36">
        <v>0</v>
      </c>
      <c r="L17" s="83">
        <v>1400</v>
      </c>
      <c r="M17" s="52">
        <f t="shared" si="1"/>
        <v>0</v>
      </c>
      <c r="N17" s="57" cm="1">
        <f t="array" ref="N17">_xlfn.IFS(M17&gt;=1,30,M17&lt;1,M17*30)</f>
        <v>0</v>
      </c>
      <c r="O17" s="54">
        <f t="shared" si="0"/>
        <v>0</v>
      </c>
      <c r="P17" s="52">
        <f t="shared" si="2"/>
        <v>0</v>
      </c>
      <c r="Q17" s="57" cm="1">
        <f t="array" ref="Q17">_xlfn.IFS(P17&gt;=1,30,P17&lt;1,P17*30)</f>
        <v>0</v>
      </c>
      <c r="R17" s="65">
        <f t="shared" si="3"/>
        <v>0</v>
      </c>
      <c r="S17" s="57" cm="1">
        <f t="array" ref="S17">_xlfn.IFS(R17&gt;=0.15,10,R17&lt;0.15,R17/0.15*10)</f>
        <v>0</v>
      </c>
      <c r="T17" s="87"/>
      <c r="U17" s="58"/>
      <c r="V17" s="62">
        <f t="shared" si="4"/>
        <v>0</v>
      </c>
      <c r="W17" s="63" t="str">
        <f t="shared" si="5"/>
        <v>不合格</v>
      </c>
      <c r="X17" s="84"/>
      <c r="Y17" s="84"/>
      <c r="Z17" s="84"/>
      <c r="AA17" s="84"/>
      <c r="AB17" s="84"/>
    </row>
    <row r="18" spans="1:28" ht="24.95" customHeight="1">
      <c r="A18" s="34" t="s">
        <v>64</v>
      </c>
      <c r="B18" s="35">
        <v>15</v>
      </c>
      <c r="C18" s="35" t="s">
        <v>994</v>
      </c>
      <c r="D18" s="35" t="s">
        <v>271</v>
      </c>
      <c r="E18" s="33">
        <v>75.45</v>
      </c>
      <c r="F18" s="35" t="s">
        <v>261</v>
      </c>
      <c r="G18" s="35">
        <v>0</v>
      </c>
      <c r="H18" s="35">
        <v>0</v>
      </c>
      <c r="I18" s="35">
        <v>0</v>
      </c>
      <c r="J18" s="36">
        <v>0</v>
      </c>
      <c r="K18" s="36">
        <v>0</v>
      </c>
      <c r="L18" s="83">
        <v>1400</v>
      </c>
      <c r="M18" s="52">
        <f t="shared" si="1"/>
        <v>0</v>
      </c>
      <c r="N18" s="57" cm="1">
        <f t="array" ref="N18">_xlfn.IFS(M18&gt;=1,30,M18&lt;1,M18*30)</f>
        <v>0</v>
      </c>
      <c r="O18" s="54">
        <f t="shared" si="0"/>
        <v>0</v>
      </c>
      <c r="P18" s="52">
        <f t="shared" si="2"/>
        <v>0</v>
      </c>
      <c r="Q18" s="57" cm="1">
        <f t="array" ref="Q18">_xlfn.IFS(P18&gt;=1,30,P18&lt;1,P18*30)</f>
        <v>0</v>
      </c>
      <c r="R18" s="65">
        <f t="shared" si="3"/>
        <v>0</v>
      </c>
      <c r="S18" s="57" cm="1">
        <f t="array" ref="S18">_xlfn.IFS(R18&gt;=0.15,10,R18&lt;0.15,R18/0.15*10)</f>
        <v>0</v>
      </c>
      <c r="T18" s="87"/>
      <c r="U18" s="58"/>
      <c r="V18" s="62">
        <f t="shared" si="4"/>
        <v>0</v>
      </c>
      <c r="W18" s="63" t="str">
        <f t="shared" si="5"/>
        <v>不合格</v>
      </c>
      <c r="X18" s="84"/>
      <c r="Y18" s="84"/>
      <c r="Z18" s="84"/>
      <c r="AA18" s="84"/>
      <c r="AB18" s="84"/>
    </row>
    <row r="19" spans="1:28" ht="24.95" customHeight="1">
      <c r="A19" s="34" t="s">
        <v>64</v>
      </c>
      <c r="B19" s="35">
        <v>16</v>
      </c>
      <c r="C19" s="35" t="s">
        <v>996</v>
      </c>
      <c r="D19" s="35" t="s">
        <v>273</v>
      </c>
      <c r="E19" s="33">
        <v>79.8</v>
      </c>
      <c r="F19" s="35" t="s">
        <v>257</v>
      </c>
      <c r="G19" s="35">
        <v>0</v>
      </c>
      <c r="H19" s="35">
        <v>0</v>
      </c>
      <c r="I19" s="35">
        <v>0</v>
      </c>
      <c r="J19" s="36">
        <v>0</v>
      </c>
      <c r="K19" s="36">
        <v>0</v>
      </c>
      <c r="L19" s="83">
        <v>1400</v>
      </c>
      <c r="M19" s="52">
        <f t="shared" si="1"/>
        <v>0</v>
      </c>
      <c r="N19" s="57" cm="1">
        <f t="array" ref="N19">_xlfn.IFS(M19&gt;=1,30,M19&lt;1,M19*30)</f>
        <v>0</v>
      </c>
      <c r="O19" s="54">
        <f t="shared" si="0"/>
        <v>0</v>
      </c>
      <c r="P19" s="52">
        <f t="shared" si="2"/>
        <v>0</v>
      </c>
      <c r="Q19" s="57" cm="1">
        <f t="array" ref="Q19">_xlfn.IFS(P19&gt;=1,30,P19&lt;1,P19*30)</f>
        <v>0</v>
      </c>
      <c r="R19" s="65">
        <f t="shared" si="3"/>
        <v>0</v>
      </c>
      <c r="S19" s="57" cm="1">
        <f t="array" ref="S19">_xlfn.IFS(R19&gt;=0.15,10,R19&lt;0.15,R19/0.15*10)</f>
        <v>0</v>
      </c>
      <c r="T19" s="87"/>
      <c r="U19" s="58"/>
      <c r="V19" s="62">
        <f t="shared" si="4"/>
        <v>0</v>
      </c>
      <c r="W19" s="63" t="str">
        <f t="shared" si="5"/>
        <v>不合格</v>
      </c>
      <c r="X19" s="84"/>
      <c r="Y19" s="84"/>
      <c r="Z19" s="84"/>
      <c r="AA19" s="84"/>
      <c r="AB19" s="84"/>
    </row>
    <row r="20" spans="1:28" ht="24.95" customHeight="1">
      <c r="A20" s="34" t="s">
        <v>64</v>
      </c>
      <c r="B20" s="35">
        <v>17</v>
      </c>
      <c r="C20" s="35" t="s">
        <v>998</v>
      </c>
      <c r="D20" s="35" t="s">
        <v>274</v>
      </c>
      <c r="E20" s="33">
        <v>84.75</v>
      </c>
      <c r="F20" s="35" t="s">
        <v>257</v>
      </c>
      <c r="G20" s="35">
        <v>0</v>
      </c>
      <c r="H20" s="35">
        <v>0</v>
      </c>
      <c r="I20" s="35">
        <v>0</v>
      </c>
      <c r="J20" s="36">
        <v>0</v>
      </c>
      <c r="K20" s="36">
        <v>0</v>
      </c>
      <c r="L20" s="83">
        <v>1400</v>
      </c>
      <c r="M20" s="52">
        <f t="shared" si="1"/>
        <v>0</v>
      </c>
      <c r="N20" s="57" cm="1">
        <f t="array" ref="N20">_xlfn.IFS(M20&gt;=1,30,M20&lt;1,M20*30)</f>
        <v>0</v>
      </c>
      <c r="O20" s="54">
        <f t="shared" si="0"/>
        <v>0</v>
      </c>
      <c r="P20" s="52">
        <f t="shared" si="2"/>
        <v>0</v>
      </c>
      <c r="Q20" s="57" cm="1">
        <f t="array" ref="Q20">_xlfn.IFS(P20&gt;=1,30,P20&lt;1,P20*30)</f>
        <v>0</v>
      </c>
      <c r="R20" s="65">
        <f t="shared" si="3"/>
        <v>0</v>
      </c>
      <c r="S20" s="57" cm="1">
        <f t="array" ref="S20">_xlfn.IFS(R20&gt;=0.15,10,R20&lt;0.15,R20/0.15*10)</f>
        <v>0</v>
      </c>
      <c r="T20" s="87"/>
      <c r="U20" s="58"/>
      <c r="V20" s="62">
        <f t="shared" si="4"/>
        <v>0</v>
      </c>
      <c r="W20" s="63" t="str">
        <f t="shared" si="5"/>
        <v>不合格</v>
      </c>
      <c r="X20" s="84"/>
      <c r="Y20" s="84"/>
      <c r="Z20" s="84"/>
      <c r="AA20" s="84"/>
      <c r="AB20" s="84"/>
    </row>
    <row r="21" spans="1:28" ht="24.95" customHeight="1">
      <c r="A21" s="34" t="s">
        <v>64</v>
      </c>
      <c r="B21" s="35">
        <v>18</v>
      </c>
      <c r="C21" s="35" t="s">
        <v>999</v>
      </c>
      <c r="D21" s="35" t="s">
        <v>275</v>
      </c>
      <c r="E21" s="33">
        <v>84.9</v>
      </c>
      <c r="F21" s="35" t="s">
        <v>257</v>
      </c>
      <c r="G21" s="35">
        <v>0</v>
      </c>
      <c r="H21" s="35">
        <v>0</v>
      </c>
      <c r="I21" s="35">
        <v>0</v>
      </c>
      <c r="J21" s="36">
        <v>0</v>
      </c>
      <c r="K21" s="36">
        <v>0</v>
      </c>
      <c r="L21" s="83">
        <v>1400</v>
      </c>
      <c r="M21" s="52">
        <f t="shared" si="1"/>
        <v>0</v>
      </c>
      <c r="N21" s="57" cm="1">
        <f t="array" ref="N21">_xlfn.IFS(M21&gt;=1,30,M21&lt;1,M21*30)</f>
        <v>0</v>
      </c>
      <c r="O21" s="54">
        <f t="shared" si="0"/>
        <v>0</v>
      </c>
      <c r="P21" s="52">
        <f t="shared" si="2"/>
        <v>0</v>
      </c>
      <c r="Q21" s="57" cm="1">
        <f t="array" ref="Q21">_xlfn.IFS(P21&gt;=1,30,P21&lt;1,P21*30)</f>
        <v>0</v>
      </c>
      <c r="R21" s="65">
        <f t="shared" si="3"/>
        <v>0</v>
      </c>
      <c r="S21" s="57" cm="1">
        <f t="array" ref="S21">_xlfn.IFS(R21&gt;=0.15,10,R21&lt;0.15,R21/0.15*10)</f>
        <v>0</v>
      </c>
      <c r="T21" s="87"/>
      <c r="U21" s="58"/>
      <c r="V21" s="62">
        <f t="shared" si="4"/>
        <v>0</v>
      </c>
      <c r="W21" s="63" t="str">
        <f t="shared" si="5"/>
        <v>不合格</v>
      </c>
      <c r="X21" s="84"/>
      <c r="Y21" s="84"/>
      <c r="Z21" s="84"/>
      <c r="AA21" s="84"/>
      <c r="AB21" s="84"/>
    </row>
    <row r="22" spans="1:28" ht="24.95" customHeight="1">
      <c r="A22" s="34" t="s">
        <v>64</v>
      </c>
      <c r="B22" s="35">
        <v>19</v>
      </c>
      <c r="C22" s="35" t="s">
        <v>1001</v>
      </c>
      <c r="D22" s="35" t="s">
        <v>277</v>
      </c>
      <c r="E22" s="33">
        <v>87.9</v>
      </c>
      <c r="F22" s="35" t="s">
        <v>278</v>
      </c>
      <c r="G22" s="35">
        <v>0</v>
      </c>
      <c r="H22" s="35">
        <v>0</v>
      </c>
      <c r="I22" s="35">
        <v>0</v>
      </c>
      <c r="J22" s="36">
        <v>0</v>
      </c>
      <c r="K22" s="36">
        <v>0</v>
      </c>
      <c r="L22" s="83">
        <v>1400</v>
      </c>
      <c r="M22" s="52">
        <f t="shared" si="1"/>
        <v>0</v>
      </c>
      <c r="N22" s="57" cm="1">
        <f t="array" ref="N22">_xlfn.IFS(M22&gt;=1,30,M22&lt;1,M22*30)</f>
        <v>0</v>
      </c>
      <c r="O22" s="54">
        <f t="shared" si="0"/>
        <v>0</v>
      </c>
      <c r="P22" s="52">
        <f t="shared" si="2"/>
        <v>0</v>
      </c>
      <c r="Q22" s="57" cm="1">
        <f t="array" ref="Q22">_xlfn.IFS(P22&gt;=1,30,P22&lt;1,P22*30)</f>
        <v>0</v>
      </c>
      <c r="R22" s="65">
        <f t="shared" si="3"/>
        <v>0</v>
      </c>
      <c r="S22" s="57" cm="1">
        <f t="array" ref="S22">_xlfn.IFS(R22&gt;=0.15,10,R22&lt;0.15,R22/0.15*10)</f>
        <v>0</v>
      </c>
      <c r="T22" s="87"/>
      <c r="U22" s="58"/>
      <c r="V22" s="62">
        <f t="shared" si="4"/>
        <v>0</v>
      </c>
      <c r="W22" s="63" t="str">
        <f t="shared" si="5"/>
        <v>不合格</v>
      </c>
      <c r="X22" s="84"/>
      <c r="Y22" s="84"/>
      <c r="Z22" s="84"/>
      <c r="AA22" s="84"/>
      <c r="AB22" s="84"/>
    </row>
    <row r="23" spans="1:28" ht="24.95" customHeight="1">
      <c r="A23" s="34" t="s">
        <v>64</v>
      </c>
      <c r="B23" s="35">
        <v>20</v>
      </c>
      <c r="C23" s="35">
        <v>20152303</v>
      </c>
      <c r="D23" s="35" t="s">
        <v>279</v>
      </c>
      <c r="E23" s="33">
        <v>103.0848</v>
      </c>
      <c r="F23" s="35" t="s">
        <v>245</v>
      </c>
      <c r="G23" s="35">
        <v>0</v>
      </c>
      <c r="H23" s="35">
        <v>0</v>
      </c>
      <c r="I23" s="35">
        <v>0</v>
      </c>
      <c r="J23" s="36">
        <v>0</v>
      </c>
      <c r="K23" s="36">
        <v>0</v>
      </c>
      <c r="L23" s="83">
        <v>1400</v>
      </c>
      <c r="M23" s="52">
        <f t="shared" si="1"/>
        <v>0</v>
      </c>
      <c r="N23" s="57" cm="1">
        <f t="array" ref="N23">_xlfn.IFS(M23&gt;=1,30,M23&lt;1,M23*30)</f>
        <v>0</v>
      </c>
      <c r="O23" s="54">
        <f t="shared" si="0"/>
        <v>0</v>
      </c>
      <c r="P23" s="52">
        <f t="shared" si="2"/>
        <v>0</v>
      </c>
      <c r="Q23" s="57" cm="1">
        <f t="array" ref="Q23">_xlfn.IFS(P23&gt;=1,30,P23&lt;1,P23*30)</f>
        <v>0</v>
      </c>
      <c r="R23" s="65">
        <f t="shared" si="3"/>
        <v>0</v>
      </c>
      <c r="S23" s="57" cm="1">
        <f t="array" ref="S23">_xlfn.IFS(R23&gt;=0.15,10,R23&lt;0.15,R23/0.15*10)</f>
        <v>0</v>
      </c>
      <c r="T23" s="87"/>
      <c r="U23" s="58"/>
      <c r="V23" s="62">
        <f t="shared" si="4"/>
        <v>0</v>
      </c>
      <c r="W23" s="63" t="str">
        <f t="shared" si="5"/>
        <v>不合格</v>
      </c>
      <c r="X23" s="84"/>
      <c r="Y23" s="84"/>
      <c r="Z23" s="84"/>
      <c r="AA23" s="84"/>
      <c r="AB23" s="84"/>
    </row>
    <row r="24" spans="1:28" ht="24.95" customHeight="1">
      <c r="A24" s="34" t="s">
        <v>64</v>
      </c>
      <c r="B24" s="35">
        <v>21</v>
      </c>
      <c r="C24" s="35" t="s">
        <v>1003</v>
      </c>
      <c r="D24" s="35" t="s">
        <v>282</v>
      </c>
      <c r="E24" s="33">
        <v>162.88</v>
      </c>
      <c r="F24" s="35" t="s">
        <v>283</v>
      </c>
      <c r="G24" s="35">
        <v>286.68</v>
      </c>
      <c r="H24" s="35">
        <v>0</v>
      </c>
      <c r="I24" s="35">
        <v>26</v>
      </c>
      <c r="J24" s="36">
        <v>0</v>
      </c>
      <c r="K24" s="36">
        <v>0</v>
      </c>
      <c r="L24" s="83">
        <v>1400</v>
      </c>
      <c r="M24" s="52">
        <f t="shared" si="1"/>
        <v>0.20477142857142858</v>
      </c>
      <c r="N24" s="57" cm="1">
        <f t="array" ref="N24">_xlfn.IFS(M24&gt;=1,30,M24&lt;1,M24*30)</f>
        <v>6.1431428571428572</v>
      </c>
      <c r="O24" s="54">
        <f t="shared" si="0"/>
        <v>0</v>
      </c>
      <c r="P24" s="52">
        <f t="shared" si="2"/>
        <v>0</v>
      </c>
      <c r="Q24" s="57" cm="1">
        <f t="array" ref="Q24">_xlfn.IFS(P24&gt;=1,30,P24&lt;1,P24*30)</f>
        <v>0</v>
      </c>
      <c r="R24" s="65">
        <f t="shared" si="3"/>
        <v>0</v>
      </c>
      <c r="S24" s="57" cm="1">
        <f t="array" ref="S24">_xlfn.IFS(R24&gt;=0.15,10,R24&lt;0.15,R24/0.15*10)</f>
        <v>0</v>
      </c>
      <c r="T24" s="87"/>
      <c r="U24" s="58"/>
      <c r="V24" s="62">
        <f t="shared" si="4"/>
        <v>6.1431428571428572</v>
      </c>
      <c r="W24" s="63" t="str">
        <f t="shared" si="5"/>
        <v>不合格</v>
      </c>
      <c r="X24" s="84"/>
      <c r="Y24" s="84"/>
      <c r="Z24" s="84"/>
      <c r="AA24" s="84"/>
      <c r="AB24" s="84"/>
    </row>
    <row r="25" spans="1:28" ht="24.95" customHeight="1">
      <c r="A25" s="34" t="s">
        <v>64</v>
      </c>
      <c r="B25" s="35">
        <v>22</v>
      </c>
      <c r="C25" s="35">
        <v>20152302</v>
      </c>
      <c r="D25" s="35" t="s">
        <v>4</v>
      </c>
      <c r="E25" s="33">
        <v>169.5</v>
      </c>
      <c r="F25" s="35" t="s">
        <v>245</v>
      </c>
      <c r="G25" s="35">
        <v>0</v>
      </c>
      <c r="H25" s="35">
        <v>0</v>
      </c>
      <c r="I25" s="35">
        <v>0</v>
      </c>
      <c r="J25" s="36">
        <v>0</v>
      </c>
      <c r="K25" s="36">
        <v>0</v>
      </c>
      <c r="L25" s="83">
        <v>1400</v>
      </c>
      <c r="M25" s="52">
        <f t="shared" si="1"/>
        <v>0</v>
      </c>
      <c r="N25" s="57" cm="1">
        <f t="array" ref="N25">_xlfn.IFS(M25&gt;=1,30,M25&lt;1,M25*30)</f>
        <v>0</v>
      </c>
      <c r="O25" s="54">
        <f t="shared" si="0"/>
        <v>0</v>
      </c>
      <c r="P25" s="52">
        <f t="shared" si="2"/>
        <v>0</v>
      </c>
      <c r="Q25" s="57" cm="1">
        <f t="array" ref="Q25">_xlfn.IFS(P25&gt;=1,30,P25&lt;1,P25*30)</f>
        <v>0</v>
      </c>
      <c r="R25" s="65">
        <f t="shared" si="3"/>
        <v>0</v>
      </c>
      <c r="S25" s="57" cm="1">
        <f t="array" ref="S25">_xlfn.IFS(R25&gt;=0.15,10,R25&lt;0.15,R25/0.15*10)</f>
        <v>0</v>
      </c>
      <c r="T25" s="87"/>
      <c r="U25" s="58"/>
      <c r="V25" s="62">
        <f t="shared" si="4"/>
        <v>0</v>
      </c>
      <c r="W25" s="63" t="str">
        <f t="shared" si="5"/>
        <v>不合格</v>
      </c>
      <c r="X25" s="84"/>
      <c r="Y25" s="84"/>
      <c r="Z25" s="84"/>
      <c r="AA25" s="84"/>
      <c r="AB25" s="84"/>
    </row>
    <row r="26" spans="1:28" ht="24.95" customHeight="1">
      <c r="A26" s="34" t="s">
        <v>64</v>
      </c>
      <c r="B26" s="35">
        <v>23</v>
      </c>
      <c r="C26" s="35" t="s">
        <v>1007</v>
      </c>
      <c r="D26" s="35" t="s">
        <v>288</v>
      </c>
      <c r="E26" s="33">
        <v>229.88</v>
      </c>
      <c r="F26" s="35" t="s">
        <v>289</v>
      </c>
      <c r="G26" s="35">
        <v>0</v>
      </c>
      <c r="H26" s="35">
        <v>0</v>
      </c>
      <c r="I26" s="35">
        <v>0</v>
      </c>
      <c r="J26" s="36">
        <v>0</v>
      </c>
      <c r="K26" s="36">
        <v>0</v>
      </c>
      <c r="L26" s="83">
        <v>1400</v>
      </c>
      <c r="M26" s="52">
        <f t="shared" si="1"/>
        <v>0</v>
      </c>
      <c r="N26" s="57" cm="1">
        <f t="array" ref="N26">_xlfn.IFS(M26&gt;=1,30,M26&lt;1,M26*30)</f>
        <v>0</v>
      </c>
      <c r="O26" s="54">
        <f t="shared" si="0"/>
        <v>0</v>
      </c>
      <c r="P26" s="52">
        <f t="shared" si="2"/>
        <v>0</v>
      </c>
      <c r="Q26" s="57" cm="1">
        <f t="array" ref="Q26">_xlfn.IFS(P26&gt;=1,30,P26&lt;1,P26*30)</f>
        <v>0</v>
      </c>
      <c r="R26" s="65">
        <f t="shared" si="3"/>
        <v>0</v>
      </c>
      <c r="S26" s="57" cm="1">
        <f t="array" ref="S26">_xlfn.IFS(R26&gt;=0.15,10,R26&lt;0.15,R26/0.15*10)</f>
        <v>0</v>
      </c>
      <c r="T26" s="87"/>
      <c r="U26" s="58"/>
      <c r="V26" s="62">
        <f t="shared" si="4"/>
        <v>0</v>
      </c>
      <c r="W26" s="63" t="str">
        <f t="shared" si="5"/>
        <v>不合格</v>
      </c>
      <c r="X26" s="84"/>
      <c r="Y26" s="84"/>
      <c r="Z26" s="84"/>
      <c r="AA26" s="84"/>
      <c r="AB26" s="84"/>
    </row>
    <row r="27" spans="1:28" ht="24.95" customHeight="1">
      <c r="A27" s="34" t="s">
        <v>64</v>
      </c>
      <c r="B27" s="35">
        <v>24</v>
      </c>
      <c r="C27" s="35" t="s">
        <v>1008</v>
      </c>
      <c r="D27" s="35" t="s">
        <v>218</v>
      </c>
      <c r="E27" s="33">
        <v>279.93</v>
      </c>
      <c r="F27" s="35" t="s">
        <v>290</v>
      </c>
      <c r="G27" s="35">
        <v>97.58</v>
      </c>
      <c r="H27" s="35">
        <v>0</v>
      </c>
      <c r="I27" s="35">
        <v>40</v>
      </c>
      <c r="J27" s="36">
        <v>7924</v>
      </c>
      <c r="K27" s="36">
        <v>1.8</v>
      </c>
      <c r="L27" s="83">
        <v>1400</v>
      </c>
      <c r="M27" s="52">
        <f t="shared" si="1"/>
        <v>6.9699999999999998E-2</v>
      </c>
      <c r="N27" s="57" cm="1">
        <f t="array" ref="N27">_xlfn.IFS(M27&gt;=1,30,M27&lt;1,M27*30)</f>
        <v>2.0909999999999997</v>
      </c>
      <c r="O27" s="54">
        <f t="shared" si="0"/>
        <v>2.8307076769192295E-3</v>
      </c>
      <c r="P27" s="52">
        <f t="shared" si="2"/>
        <v>0.35831742745813028</v>
      </c>
      <c r="Q27" s="57" cm="1">
        <f t="array" ref="Q27">_xlfn.IFS(P27&gt;=1,30,P27&lt;1,P27*30)</f>
        <v>10.749522823743908</v>
      </c>
      <c r="R27" s="65">
        <f t="shared" si="3"/>
        <v>1.8446402951424475E-2</v>
      </c>
      <c r="S27" s="57" cm="1">
        <f t="array" ref="S27">_xlfn.IFS(R27&gt;=0.15,10,R27&lt;0.15,R27/0.15*10)</f>
        <v>1.2297601967616316</v>
      </c>
      <c r="T27" s="87"/>
      <c r="U27" s="58"/>
      <c r="V27" s="62">
        <f t="shared" si="4"/>
        <v>14.070283020505538</v>
      </c>
      <c r="W27" s="63" t="str">
        <f t="shared" si="5"/>
        <v>不合格</v>
      </c>
      <c r="X27" s="84"/>
      <c r="Y27" s="84"/>
      <c r="Z27" s="84"/>
      <c r="AA27" s="84"/>
      <c r="AB27" s="84"/>
    </row>
    <row r="28" spans="1:28" ht="24.95" customHeight="1">
      <c r="A28" s="34" t="s">
        <v>64</v>
      </c>
      <c r="B28" s="35">
        <v>25</v>
      </c>
      <c r="C28" s="35">
        <v>20152301</v>
      </c>
      <c r="D28" s="35" t="s">
        <v>26</v>
      </c>
      <c r="E28" s="33">
        <v>369.26</v>
      </c>
      <c r="F28" s="35" t="s">
        <v>291</v>
      </c>
      <c r="G28" s="35">
        <v>0</v>
      </c>
      <c r="H28" s="35">
        <v>0</v>
      </c>
      <c r="I28" s="35">
        <v>0</v>
      </c>
      <c r="J28" s="36">
        <v>0</v>
      </c>
      <c r="K28" s="36">
        <v>0</v>
      </c>
      <c r="L28" s="83">
        <v>1400</v>
      </c>
      <c r="M28" s="52">
        <f t="shared" si="1"/>
        <v>0</v>
      </c>
      <c r="N28" s="57" cm="1">
        <f t="array" ref="N28">_xlfn.IFS(M28&gt;=1,30,M28&lt;1,M28*30)</f>
        <v>0</v>
      </c>
      <c r="O28" s="54">
        <f t="shared" si="0"/>
        <v>0</v>
      </c>
      <c r="P28" s="52">
        <f t="shared" si="2"/>
        <v>0</v>
      </c>
      <c r="Q28" s="57" cm="1">
        <f t="array" ref="Q28">_xlfn.IFS(P28&gt;=1,30,P28&lt;1,P28*30)</f>
        <v>0</v>
      </c>
      <c r="R28" s="65">
        <f t="shared" si="3"/>
        <v>0</v>
      </c>
      <c r="S28" s="57" cm="1">
        <f t="array" ref="S28">_xlfn.IFS(R28&gt;=0.15,10,R28&lt;0.15,R28/0.15*10)</f>
        <v>0</v>
      </c>
      <c r="T28" s="87"/>
      <c r="U28" s="58"/>
      <c r="V28" s="62">
        <f t="shared" si="4"/>
        <v>0</v>
      </c>
      <c r="W28" s="63" t="str">
        <f t="shared" si="5"/>
        <v>不合格</v>
      </c>
      <c r="X28" s="84"/>
      <c r="Y28" s="84"/>
      <c r="Z28" s="84"/>
      <c r="AA28" s="84"/>
      <c r="AB28" s="84"/>
    </row>
    <row r="29" spans="1:28" ht="24.95" customHeight="1">
      <c r="A29" s="34" t="s">
        <v>64</v>
      </c>
      <c r="B29" s="35">
        <v>26</v>
      </c>
      <c r="C29" s="35" t="s">
        <v>1000</v>
      </c>
      <c r="D29" s="35" t="s">
        <v>276</v>
      </c>
      <c r="E29" s="33">
        <v>84.93</v>
      </c>
      <c r="F29" s="35" t="s">
        <v>268</v>
      </c>
      <c r="G29" s="35">
        <v>233.16</v>
      </c>
      <c r="H29" s="35">
        <v>0</v>
      </c>
      <c r="I29" s="35">
        <v>0</v>
      </c>
      <c r="J29" s="36">
        <v>0</v>
      </c>
      <c r="K29" s="36">
        <v>0</v>
      </c>
      <c r="L29" s="83">
        <v>1400</v>
      </c>
      <c r="M29" s="52">
        <f t="shared" si="1"/>
        <v>0.16654285714285713</v>
      </c>
      <c r="N29" s="57" cm="1">
        <f t="array" ref="N29">_xlfn.IFS(M29&gt;=1,30,M29&lt;1,M29*30)</f>
        <v>4.9962857142857136</v>
      </c>
      <c r="O29" s="54">
        <f t="shared" si="0"/>
        <v>0</v>
      </c>
      <c r="P29" s="52">
        <f t="shared" si="2"/>
        <v>0</v>
      </c>
      <c r="Q29" s="57" cm="1">
        <f t="array" ref="Q29">_xlfn.IFS(P29&gt;=1,30,P29&lt;1,P29*30)</f>
        <v>0</v>
      </c>
      <c r="R29" s="65">
        <f t="shared" si="3"/>
        <v>0</v>
      </c>
      <c r="S29" s="57" cm="1">
        <f t="array" ref="S29">_xlfn.IFS(R29&gt;=0.15,10,R29&lt;0.15,R29/0.15*10)</f>
        <v>0</v>
      </c>
      <c r="T29" s="87"/>
      <c r="U29" s="58"/>
      <c r="V29" s="62">
        <f t="shared" si="4"/>
        <v>4.9962857142857136</v>
      </c>
      <c r="W29" s="63" t="str">
        <f t="shared" si="5"/>
        <v>不合格</v>
      </c>
      <c r="X29" s="84"/>
      <c r="Y29" s="84"/>
      <c r="Z29" s="84"/>
      <c r="AA29" s="84"/>
      <c r="AB29" s="84"/>
    </row>
    <row r="30" spans="1:28" ht="24.95" customHeight="1">
      <c r="A30" s="34" t="s">
        <v>64</v>
      </c>
      <c r="B30" s="35">
        <v>27</v>
      </c>
      <c r="C30" s="35" t="s">
        <v>995</v>
      </c>
      <c r="D30" s="35" t="s">
        <v>272</v>
      </c>
      <c r="E30" s="33">
        <v>76.8</v>
      </c>
      <c r="F30" s="35" t="s">
        <v>254</v>
      </c>
      <c r="G30" s="35">
        <v>1982.02</v>
      </c>
      <c r="H30" s="35">
        <v>0</v>
      </c>
      <c r="I30" s="35">
        <v>491</v>
      </c>
      <c r="J30" s="36">
        <v>1400</v>
      </c>
      <c r="K30" s="36">
        <v>0</v>
      </c>
      <c r="L30" s="83">
        <v>1400</v>
      </c>
      <c r="M30" s="52">
        <f t="shared" si="1"/>
        <v>1.4157285714285714</v>
      </c>
      <c r="N30" s="57" cm="1">
        <f t="array" ref="N30">_xlfn.IFS(M30&gt;=1,30,M30&lt;1,M30*30)</f>
        <v>30</v>
      </c>
      <c r="O30" s="54">
        <f t="shared" si="0"/>
        <v>1.8229166666666667E-3</v>
      </c>
      <c r="P30" s="52">
        <f t="shared" si="2"/>
        <v>0.2307489451476793</v>
      </c>
      <c r="Q30" s="57" cm="1">
        <f t="array" ref="Q30">_xlfn.IFS(P30&gt;=1,30,P30&lt;1,P30*30)</f>
        <v>6.9224683544303787</v>
      </c>
      <c r="R30" s="65">
        <f t="shared" si="3"/>
        <v>0</v>
      </c>
      <c r="S30" s="57" cm="1">
        <f t="array" ref="S30">_xlfn.IFS(R30&gt;=0.15,10,R30&lt;0.15,R30/0.15*10)</f>
        <v>0</v>
      </c>
      <c r="T30" s="87"/>
      <c r="U30" s="58"/>
      <c r="V30" s="62">
        <f t="shared" si="4"/>
        <v>36.922468354430379</v>
      </c>
      <c r="W30" s="63" t="str">
        <f t="shared" si="5"/>
        <v>不合格</v>
      </c>
      <c r="X30" s="84"/>
      <c r="Y30" s="84"/>
      <c r="Z30" s="84"/>
      <c r="AA30" s="84"/>
      <c r="AB30" s="84"/>
    </row>
    <row r="31" spans="1:28" ht="24.95" customHeight="1">
      <c r="A31" s="34" t="s">
        <v>64</v>
      </c>
      <c r="B31" s="35">
        <v>28</v>
      </c>
      <c r="C31" s="35" t="s">
        <v>997</v>
      </c>
      <c r="D31" s="35" t="s">
        <v>6</v>
      </c>
      <c r="E31" s="33">
        <v>82.11</v>
      </c>
      <c r="F31" s="35" t="s">
        <v>261</v>
      </c>
      <c r="G31" s="35">
        <v>6118.13</v>
      </c>
      <c r="H31" s="35">
        <v>0</v>
      </c>
      <c r="I31" s="35">
        <v>52</v>
      </c>
      <c r="J31" s="36">
        <v>1740</v>
      </c>
      <c r="K31" s="36">
        <v>0</v>
      </c>
      <c r="L31" s="83">
        <v>1400</v>
      </c>
      <c r="M31" s="52">
        <f t="shared" si="1"/>
        <v>4.3700928571428568</v>
      </c>
      <c r="N31" s="57" cm="1">
        <f t="array" ref="N31">_xlfn.IFS(M31&gt;=1,30,M31&lt;1,M31*30)</f>
        <v>30</v>
      </c>
      <c r="O31" s="54">
        <f t="shared" si="0"/>
        <v>2.1191085129704055E-3</v>
      </c>
      <c r="P31" s="52">
        <f t="shared" si="2"/>
        <v>0.26824158392030445</v>
      </c>
      <c r="Q31" s="57" cm="1">
        <f t="array" ref="Q31">_xlfn.IFS(P31&gt;=1,30,P31&lt;1,P31*30)</f>
        <v>8.0472475176091329</v>
      </c>
      <c r="R31" s="65">
        <f t="shared" si="3"/>
        <v>0</v>
      </c>
      <c r="S31" s="57" cm="1">
        <f t="array" ref="S31">_xlfn.IFS(R31&gt;=0.15,10,R31&lt;0.15,R31/0.15*10)</f>
        <v>0</v>
      </c>
      <c r="T31" s="87"/>
      <c r="U31" s="58"/>
      <c r="V31" s="62">
        <f t="shared" si="4"/>
        <v>38.047247517609136</v>
      </c>
      <c r="W31" s="63" t="str">
        <f t="shared" si="5"/>
        <v>不合格</v>
      </c>
      <c r="X31" s="84"/>
      <c r="Y31" s="84"/>
      <c r="Z31" s="84"/>
      <c r="AA31" s="84"/>
      <c r="AB31" s="84"/>
    </row>
    <row r="32" spans="1:28" ht="24.95" customHeight="1">
      <c r="A32" s="34" t="s">
        <v>64</v>
      </c>
      <c r="B32" s="35">
        <v>29</v>
      </c>
      <c r="C32" s="35" t="s">
        <v>1005</v>
      </c>
      <c r="D32" s="35" t="s">
        <v>4</v>
      </c>
      <c r="E32" s="33">
        <v>174.88</v>
      </c>
      <c r="F32" s="35" t="s">
        <v>285</v>
      </c>
      <c r="G32" s="35">
        <v>4462.43</v>
      </c>
      <c r="H32" s="35">
        <v>0</v>
      </c>
      <c r="I32" s="35">
        <v>17</v>
      </c>
      <c r="J32" s="36">
        <v>0</v>
      </c>
      <c r="K32" s="36">
        <v>0</v>
      </c>
      <c r="L32" s="83">
        <v>1400</v>
      </c>
      <c r="M32" s="52">
        <f t="shared" si="1"/>
        <v>3.1874500000000001</v>
      </c>
      <c r="N32" s="57" cm="1">
        <f t="array" ref="N32">_xlfn.IFS(M32&gt;=1,30,M32&lt;1,M32*30)</f>
        <v>30</v>
      </c>
      <c r="O32" s="54">
        <f t="shared" si="0"/>
        <v>0</v>
      </c>
      <c r="P32" s="52">
        <f t="shared" si="2"/>
        <v>0</v>
      </c>
      <c r="Q32" s="57" cm="1">
        <f t="array" ref="Q32">_xlfn.IFS(P32&gt;=1,30,P32&lt;1,P32*30)</f>
        <v>0</v>
      </c>
      <c r="R32" s="65">
        <f t="shared" si="3"/>
        <v>0</v>
      </c>
      <c r="S32" s="57" cm="1">
        <f t="array" ref="S32">_xlfn.IFS(R32&gt;=0.15,10,R32&lt;0.15,R32/0.15*10)</f>
        <v>0</v>
      </c>
      <c r="T32" s="87"/>
      <c r="U32" s="58"/>
      <c r="V32" s="62">
        <f t="shared" si="4"/>
        <v>30</v>
      </c>
      <c r="W32" s="63" t="str">
        <f t="shared" si="5"/>
        <v>不合格</v>
      </c>
      <c r="X32" s="84"/>
      <c r="Y32" s="84"/>
      <c r="Z32" s="84"/>
      <c r="AA32" s="84"/>
      <c r="AB32" s="84"/>
    </row>
    <row r="33" spans="1:28" ht="24.95" customHeight="1">
      <c r="A33" s="34" t="s">
        <v>64</v>
      </c>
      <c r="B33" s="35">
        <v>30</v>
      </c>
      <c r="C33" s="35" t="s">
        <v>991</v>
      </c>
      <c r="D33" s="35" t="s">
        <v>267</v>
      </c>
      <c r="E33" s="33">
        <v>65.099999999999994</v>
      </c>
      <c r="F33" s="35" t="s">
        <v>268</v>
      </c>
      <c r="G33" s="35">
        <v>5089.78</v>
      </c>
      <c r="H33" s="35">
        <v>0</v>
      </c>
      <c r="I33" s="35">
        <v>3</v>
      </c>
      <c r="J33" s="36">
        <v>0</v>
      </c>
      <c r="K33" s="36">
        <v>0</v>
      </c>
      <c r="L33" s="83">
        <v>1400</v>
      </c>
      <c r="M33" s="52">
        <f t="shared" si="1"/>
        <v>3.6355571428571425</v>
      </c>
      <c r="N33" s="57" cm="1">
        <f t="array" ref="N33">_xlfn.IFS(M33&gt;=1,30,M33&lt;1,M33*30)</f>
        <v>30</v>
      </c>
      <c r="O33" s="54">
        <f t="shared" si="0"/>
        <v>0</v>
      </c>
      <c r="P33" s="52">
        <f t="shared" si="2"/>
        <v>0</v>
      </c>
      <c r="Q33" s="57" cm="1">
        <f t="array" ref="Q33">_xlfn.IFS(P33&gt;=1,30,P33&lt;1,P33*30)</f>
        <v>0</v>
      </c>
      <c r="R33" s="65">
        <f t="shared" si="3"/>
        <v>0</v>
      </c>
      <c r="S33" s="57" cm="1">
        <f t="array" ref="S33">_xlfn.IFS(R33&gt;=0.15,10,R33&lt;0.15,R33/0.15*10)</f>
        <v>0</v>
      </c>
      <c r="T33" s="87"/>
      <c r="U33" s="58"/>
      <c r="V33" s="62">
        <f t="shared" si="4"/>
        <v>30</v>
      </c>
      <c r="W33" s="63" t="str">
        <f t="shared" si="5"/>
        <v>不合格</v>
      </c>
      <c r="X33" s="84"/>
      <c r="Y33" s="84"/>
      <c r="Z33" s="84"/>
      <c r="AA33" s="84"/>
      <c r="AB33" s="84"/>
    </row>
    <row r="34" spans="1:28" ht="24.95" customHeight="1">
      <c r="A34" s="34" t="s">
        <v>64</v>
      </c>
      <c r="B34" s="35">
        <v>31</v>
      </c>
      <c r="C34" s="35" t="s">
        <v>1004</v>
      </c>
      <c r="D34" s="35" t="s">
        <v>115</v>
      </c>
      <c r="E34" s="33">
        <v>164.7</v>
      </c>
      <c r="F34" s="35" t="s">
        <v>284</v>
      </c>
      <c r="G34" s="35">
        <v>355.29</v>
      </c>
      <c r="H34" s="35">
        <v>0</v>
      </c>
      <c r="I34" s="35">
        <v>716</v>
      </c>
      <c r="J34" s="36">
        <v>0</v>
      </c>
      <c r="K34" s="36">
        <v>0</v>
      </c>
      <c r="L34" s="83">
        <v>1400</v>
      </c>
      <c r="M34" s="52">
        <f t="shared" si="1"/>
        <v>0.25377857142857146</v>
      </c>
      <c r="N34" s="57" cm="1">
        <f t="array" ref="N34">_xlfn.IFS(M34&gt;=1,30,M34&lt;1,M34*30)</f>
        <v>7.6133571428571436</v>
      </c>
      <c r="O34" s="54">
        <f t="shared" si="0"/>
        <v>0</v>
      </c>
      <c r="P34" s="52">
        <f t="shared" si="2"/>
        <v>0</v>
      </c>
      <c r="Q34" s="57" cm="1">
        <f t="array" ref="Q34">_xlfn.IFS(P34&gt;=1,30,P34&lt;1,P34*30)</f>
        <v>0</v>
      </c>
      <c r="R34" s="65">
        <f t="shared" si="3"/>
        <v>0</v>
      </c>
      <c r="S34" s="57" cm="1">
        <f t="array" ref="S34">_xlfn.IFS(R34&gt;=0.15,10,R34&lt;0.15,R34/0.15*10)</f>
        <v>0</v>
      </c>
      <c r="T34" s="87"/>
      <c r="U34" s="58"/>
      <c r="V34" s="62">
        <f t="shared" si="4"/>
        <v>7.6133571428571436</v>
      </c>
      <c r="W34" s="63" t="str">
        <f t="shared" si="5"/>
        <v>不合格</v>
      </c>
      <c r="X34" s="84"/>
      <c r="Y34" s="84"/>
      <c r="Z34" s="84"/>
      <c r="AA34" s="84"/>
      <c r="AB34" s="84"/>
    </row>
    <row r="35" spans="1:28" ht="24.95" customHeight="1">
      <c r="A35" s="34" t="s">
        <v>64</v>
      </c>
      <c r="B35" s="35">
        <v>32</v>
      </c>
      <c r="C35" s="35" t="s">
        <v>984</v>
      </c>
      <c r="D35" s="35" t="s">
        <v>27</v>
      </c>
      <c r="E35" s="33">
        <v>49.96</v>
      </c>
      <c r="F35" s="35" t="s">
        <v>255</v>
      </c>
      <c r="G35" s="35">
        <v>0</v>
      </c>
      <c r="H35" s="35">
        <v>0</v>
      </c>
      <c r="I35" s="35">
        <v>0</v>
      </c>
      <c r="J35" s="36">
        <v>0</v>
      </c>
      <c r="K35" s="36">
        <v>0</v>
      </c>
      <c r="L35" s="83">
        <v>1400</v>
      </c>
      <c r="M35" s="52">
        <f t="shared" si="1"/>
        <v>0</v>
      </c>
      <c r="N35" s="57" cm="1">
        <f t="array" ref="N35">_xlfn.IFS(M35&gt;=1,30,M35&lt;1,M35*30)</f>
        <v>0</v>
      </c>
      <c r="O35" s="54">
        <f t="shared" si="0"/>
        <v>0</v>
      </c>
      <c r="P35" s="52">
        <f t="shared" si="2"/>
        <v>0</v>
      </c>
      <c r="Q35" s="57" cm="1">
        <f t="array" ref="Q35">_xlfn.IFS(P35&gt;=1,30,P35&lt;1,P35*30)</f>
        <v>0</v>
      </c>
      <c r="R35" s="65">
        <f t="shared" si="3"/>
        <v>0</v>
      </c>
      <c r="S35" s="57" cm="1">
        <f t="array" ref="S35">_xlfn.IFS(R35&gt;=0.15,10,R35&lt;0.15,R35/0.15*10)</f>
        <v>0</v>
      </c>
      <c r="T35" s="87"/>
      <c r="U35" s="58"/>
      <c r="V35" s="62">
        <f t="shared" si="4"/>
        <v>0</v>
      </c>
      <c r="W35" s="63" t="str">
        <f t="shared" si="5"/>
        <v>不合格</v>
      </c>
      <c r="X35" s="35"/>
      <c r="Y35" s="35"/>
      <c r="Z35" s="35"/>
      <c r="AA35" s="35"/>
      <c r="AB35" s="84"/>
    </row>
    <row r="36" spans="1:28" ht="24.95" customHeight="1">
      <c r="A36" s="34" t="s">
        <v>147</v>
      </c>
      <c r="B36" s="35">
        <v>33</v>
      </c>
      <c r="C36" s="35" t="s">
        <v>979</v>
      </c>
      <c r="D36" s="35" t="s">
        <v>246</v>
      </c>
      <c r="E36" s="33">
        <v>84.95</v>
      </c>
      <c r="F36" s="35" t="s">
        <v>247</v>
      </c>
      <c r="G36" s="35">
        <v>0</v>
      </c>
      <c r="H36" s="35">
        <v>0</v>
      </c>
      <c r="I36" s="35">
        <v>0</v>
      </c>
      <c r="J36" s="36">
        <v>0</v>
      </c>
      <c r="K36" s="36">
        <v>0</v>
      </c>
      <c r="L36" s="83">
        <v>1400</v>
      </c>
      <c r="M36" s="52">
        <f t="shared" si="1"/>
        <v>0</v>
      </c>
      <c r="N36" s="57" cm="1">
        <f t="array" ref="N36">_xlfn.IFS(M36&gt;=1,30,M36&lt;1,M36*30)</f>
        <v>0</v>
      </c>
      <c r="O36" s="54">
        <f t="shared" si="0"/>
        <v>0</v>
      </c>
      <c r="P36" s="52">
        <f t="shared" si="2"/>
        <v>0</v>
      </c>
      <c r="Q36" s="57" cm="1">
        <f t="array" ref="Q36">_xlfn.IFS(P36&gt;=1,30,P36&lt;1,P36*30)</f>
        <v>0</v>
      </c>
      <c r="R36" s="65">
        <f t="shared" si="3"/>
        <v>0</v>
      </c>
      <c r="S36" s="57" cm="1">
        <f t="array" ref="S36">_xlfn.IFS(R36&gt;=0.15,10,R36&lt;0.15,R36/0.15*10)</f>
        <v>0</v>
      </c>
      <c r="T36" s="87"/>
      <c r="U36" s="58"/>
      <c r="V36" s="62">
        <f t="shared" si="4"/>
        <v>0</v>
      </c>
      <c r="W36" s="63" t="str">
        <f t="shared" si="5"/>
        <v>不合格</v>
      </c>
      <c r="X36" s="35"/>
      <c r="Y36" s="35"/>
      <c r="Z36" s="35"/>
      <c r="AA36" s="35"/>
      <c r="AB36" s="84"/>
    </row>
    <row r="37" spans="1:28" ht="24.95" customHeight="1">
      <c r="A37" s="34" t="s">
        <v>147</v>
      </c>
      <c r="B37" s="35">
        <v>34</v>
      </c>
      <c r="C37" s="35" t="s">
        <v>978</v>
      </c>
      <c r="D37" s="35" t="s">
        <v>22</v>
      </c>
      <c r="E37" s="33">
        <v>46.95</v>
      </c>
      <c r="F37" s="35" t="s">
        <v>245</v>
      </c>
      <c r="G37" s="35">
        <v>0</v>
      </c>
      <c r="H37" s="35">
        <v>0</v>
      </c>
      <c r="I37" s="35">
        <v>0</v>
      </c>
      <c r="J37" s="36">
        <v>0</v>
      </c>
      <c r="K37" s="36">
        <v>0</v>
      </c>
      <c r="L37" s="83">
        <v>1400</v>
      </c>
      <c r="M37" s="52">
        <f t="shared" si="1"/>
        <v>0</v>
      </c>
      <c r="N37" s="57" cm="1">
        <f t="array" ref="N37">_xlfn.IFS(M37&gt;=1,30,M37&lt;1,M37*30)</f>
        <v>0</v>
      </c>
      <c r="O37" s="54">
        <f t="shared" si="0"/>
        <v>0</v>
      </c>
      <c r="P37" s="52">
        <f t="shared" si="2"/>
        <v>0</v>
      </c>
      <c r="Q37" s="57" cm="1">
        <f t="array" ref="Q37">_xlfn.IFS(P37&gt;=1,30,P37&lt;1,P37*30)</f>
        <v>0</v>
      </c>
      <c r="R37" s="65">
        <f t="shared" si="3"/>
        <v>0</v>
      </c>
      <c r="S37" s="57" cm="1">
        <f t="array" ref="S37">_xlfn.IFS(R37&gt;=0.15,10,R37&lt;0.15,R37/0.15*10)</f>
        <v>0</v>
      </c>
      <c r="T37" s="87"/>
      <c r="U37" s="58"/>
      <c r="V37" s="62">
        <f t="shared" si="4"/>
        <v>0</v>
      </c>
      <c r="W37" s="63" t="str">
        <f t="shared" si="5"/>
        <v>不合格</v>
      </c>
      <c r="X37" s="35"/>
      <c r="Y37" s="35"/>
      <c r="Z37" s="35"/>
      <c r="AA37" s="35"/>
      <c r="AB37" s="84"/>
    </row>
    <row r="38" spans="1:28" ht="24.95" customHeight="1">
      <c r="A38" s="34" t="s">
        <v>147</v>
      </c>
      <c r="B38" s="35">
        <v>35</v>
      </c>
      <c r="C38" s="35" t="s">
        <v>980</v>
      </c>
      <c r="D38" s="35" t="s">
        <v>248</v>
      </c>
      <c r="E38" s="33">
        <v>139.9</v>
      </c>
      <c r="F38" s="35" t="s">
        <v>249</v>
      </c>
      <c r="G38" s="35">
        <v>0</v>
      </c>
      <c r="H38" s="35">
        <v>0</v>
      </c>
      <c r="I38" s="35">
        <v>0</v>
      </c>
      <c r="J38" s="36">
        <v>0</v>
      </c>
      <c r="K38" s="36">
        <v>0</v>
      </c>
      <c r="L38" s="83">
        <v>1400</v>
      </c>
      <c r="M38" s="52">
        <f t="shared" si="1"/>
        <v>0</v>
      </c>
      <c r="N38" s="57" cm="1">
        <f t="array" ref="N38">_xlfn.IFS(M38&gt;=1,30,M38&lt;1,M38*30)</f>
        <v>0</v>
      </c>
      <c r="O38" s="54">
        <f t="shared" si="0"/>
        <v>0</v>
      </c>
      <c r="P38" s="52">
        <f t="shared" si="2"/>
        <v>0</v>
      </c>
      <c r="Q38" s="57" cm="1">
        <f t="array" ref="Q38">_xlfn.IFS(P38&gt;=1,30,P38&lt;1,P38*30)</f>
        <v>0</v>
      </c>
      <c r="R38" s="65">
        <f t="shared" si="3"/>
        <v>0</v>
      </c>
      <c r="S38" s="57" cm="1">
        <f t="array" ref="S38">_xlfn.IFS(R38&gt;=0.15,10,R38&lt;0.15,R38/0.15*10)</f>
        <v>0</v>
      </c>
      <c r="T38" s="87"/>
      <c r="U38" s="58"/>
      <c r="V38" s="62">
        <f t="shared" si="4"/>
        <v>0</v>
      </c>
      <c r="W38" s="63" t="str">
        <f t="shared" si="5"/>
        <v>不合格</v>
      </c>
      <c r="X38" s="35"/>
      <c r="Y38" s="35"/>
      <c r="Z38" s="35"/>
      <c r="AA38" s="35"/>
      <c r="AB38" s="84"/>
    </row>
    <row r="39" spans="1:28" ht="24.95" customHeight="1">
      <c r="A39" s="34" t="s">
        <v>147</v>
      </c>
      <c r="B39" s="35">
        <v>36</v>
      </c>
      <c r="C39" s="35" t="s">
        <v>981</v>
      </c>
      <c r="D39" s="35" t="s">
        <v>250</v>
      </c>
      <c r="E39" s="33">
        <v>217</v>
      </c>
      <c r="F39" s="35" t="s">
        <v>251</v>
      </c>
      <c r="G39" s="35">
        <v>0</v>
      </c>
      <c r="H39" s="35">
        <v>0</v>
      </c>
      <c r="I39" s="35">
        <v>0</v>
      </c>
      <c r="J39" s="36">
        <v>0</v>
      </c>
      <c r="K39" s="36">
        <v>0</v>
      </c>
      <c r="L39" s="83">
        <v>1400</v>
      </c>
      <c r="M39" s="52">
        <f t="shared" si="1"/>
        <v>0</v>
      </c>
      <c r="N39" s="57" cm="1">
        <f t="array" ref="N39">_xlfn.IFS(M39&gt;=1,30,M39&lt;1,M39*30)</f>
        <v>0</v>
      </c>
      <c r="O39" s="54">
        <f t="shared" si="0"/>
        <v>0</v>
      </c>
      <c r="P39" s="52">
        <f t="shared" si="2"/>
        <v>0</v>
      </c>
      <c r="Q39" s="57" cm="1">
        <f t="array" ref="Q39">_xlfn.IFS(P39&gt;=1,30,P39&lt;1,P39*30)</f>
        <v>0</v>
      </c>
      <c r="R39" s="65">
        <f t="shared" si="3"/>
        <v>0</v>
      </c>
      <c r="S39" s="57" cm="1">
        <f t="array" ref="S39">_xlfn.IFS(R39&gt;=0.15,10,R39&lt;0.15,R39/0.15*10)</f>
        <v>0</v>
      </c>
      <c r="T39" s="87"/>
      <c r="U39" s="58"/>
      <c r="V39" s="62">
        <f t="shared" si="4"/>
        <v>0</v>
      </c>
      <c r="W39" s="63" t="str">
        <f t="shared" si="5"/>
        <v>不合格</v>
      </c>
      <c r="X39" s="35"/>
      <c r="Y39" s="35"/>
      <c r="Z39" s="35"/>
      <c r="AA39" s="35"/>
      <c r="AB39" s="84"/>
    </row>
  </sheetData>
  <sheetProtection sheet="1" objects="1" scenarios="1" formatCells="0" formatColumns="0" formatRows="0" sort="0" autoFilter="0" pivotTables="0"/>
  <mergeCells count="1">
    <mergeCell ref="D1:S1"/>
  </mergeCells>
  <phoneticPr fontId="1" type="noConversion"/>
  <conditionalFormatting sqref="C2:C3">
    <cfRule type="duplicateValues" dxfId="85" priority="3"/>
    <cfRule type="duplicateValues" dxfId="84" priority="4"/>
  </conditionalFormatting>
  <conditionalFormatting sqref="C2:C3">
    <cfRule type="duplicateValues" dxfId="83" priority="5"/>
  </conditionalFormatting>
  <conditionalFormatting sqref="C4:C39">
    <cfRule type="duplicateValues" dxfId="82" priority="1"/>
    <cfRule type="duplicateValues" dxfId="81" priority="2"/>
  </conditionalFormatting>
  <dataValidations count="1">
    <dataValidation type="list" allowBlank="1" showInputMessage="1" showErrorMessage="1" sqref="T3:T39" xr:uid="{3CEC5572-20B1-48B0-B65B-F0B9DE995A04}">
      <formula1>"优秀,一般,较差"</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0F8E2-1A75-4D9D-87E7-8F467AFB3D5C}">
  <dimension ref="A1:AB72"/>
  <sheetViews>
    <sheetView workbookViewId="0">
      <pane ySplit="3" topLeftCell="A4" activePane="bottomLeft" state="frozen"/>
      <selection pane="bottomLeft" activeCell="AB2" sqref="AB2:AB72"/>
    </sheetView>
  </sheetViews>
  <sheetFormatPr defaultRowHeight="14.25"/>
  <cols>
    <col min="1" max="11" width="9" style="38"/>
    <col min="12" max="12" width="9" style="90"/>
    <col min="13" max="13" width="9" style="38"/>
    <col min="14" max="14" width="9" style="80"/>
    <col min="15" max="16" width="9" style="38"/>
    <col min="17" max="17" width="9" style="80"/>
    <col min="18" max="18" width="8.125" style="64" customWidth="1"/>
    <col min="19" max="19" width="9" style="80"/>
    <col min="20" max="20" width="6.625" style="40" customWidth="1"/>
    <col min="21" max="21" width="9" style="80"/>
    <col min="22" max="22" width="9" style="38"/>
    <col min="23" max="23" width="9" style="86"/>
    <col min="24" max="16384" width="9" style="38"/>
  </cols>
  <sheetData>
    <row r="1" spans="1:28" ht="43.5" customHeight="1">
      <c r="D1" s="114" t="s">
        <v>1371</v>
      </c>
      <c r="E1" s="114"/>
      <c r="F1" s="114"/>
      <c r="G1" s="114"/>
      <c r="H1" s="114"/>
      <c r="I1" s="114"/>
      <c r="J1" s="114"/>
      <c r="K1" s="114"/>
      <c r="L1" s="114"/>
      <c r="M1" s="114"/>
      <c r="N1" s="114"/>
      <c r="O1" s="114"/>
      <c r="P1" s="114"/>
      <c r="Q1" s="114"/>
      <c r="R1" s="114"/>
      <c r="S1" s="114"/>
    </row>
    <row r="2" spans="1:28" s="108" customFormat="1" ht="58.5" customHeight="1">
      <c r="A2" s="97" t="s">
        <v>50</v>
      </c>
      <c r="B2" s="97" t="s">
        <v>1366</v>
      </c>
      <c r="C2" s="97" t="s">
        <v>51</v>
      </c>
      <c r="D2" s="97" t="s">
        <v>52</v>
      </c>
      <c r="E2" s="98" t="s">
        <v>53</v>
      </c>
      <c r="F2" s="99" t="s">
        <v>54</v>
      </c>
      <c r="G2" s="100" t="s">
        <v>55</v>
      </c>
      <c r="H2" s="101" t="s">
        <v>56</v>
      </c>
      <c r="I2" s="100" t="s">
        <v>57</v>
      </c>
      <c r="J2" s="102" t="s">
        <v>1347</v>
      </c>
      <c r="K2" s="103" t="s">
        <v>1354</v>
      </c>
      <c r="L2" s="104" t="s">
        <v>1364</v>
      </c>
      <c r="M2" s="91" t="s">
        <v>1357</v>
      </c>
      <c r="N2" s="92" t="s">
        <v>1348</v>
      </c>
      <c r="O2" s="91" t="s">
        <v>58</v>
      </c>
      <c r="P2" s="91" t="s">
        <v>1358</v>
      </c>
      <c r="Q2" s="92" t="s">
        <v>1352</v>
      </c>
      <c r="R2" s="94" t="s">
        <v>1359</v>
      </c>
      <c r="S2" s="92" t="s">
        <v>1349</v>
      </c>
      <c r="T2" s="95" t="s">
        <v>1355</v>
      </c>
      <c r="U2" s="96" t="s">
        <v>1351</v>
      </c>
      <c r="V2" s="92" t="s">
        <v>1350</v>
      </c>
      <c r="W2" s="93" t="s">
        <v>1353</v>
      </c>
      <c r="X2" s="105" t="s">
        <v>59</v>
      </c>
      <c r="Y2" s="105" t="s">
        <v>60</v>
      </c>
      <c r="Z2" s="105" t="s">
        <v>61</v>
      </c>
      <c r="AA2" s="106" t="s">
        <v>62</v>
      </c>
      <c r="AB2" s="107" t="s">
        <v>63</v>
      </c>
    </row>
    <row r="3" spans="1:28" s="31" customFormat="1" ht="40.5" customHeight="1">
      <c r="A3" s="20" t="s">
        <v>1344</v>
      </c>
      <c r="B3" s="20">
        <v>0</v>
      </c>
      <c r="C3" s="32" t="s">
        <v>1346</v>
      </c>
      <c r="D3" s="20" t="s">
        <v>1345</v>
      </c>
      <c r="E3" s="21">
        <v>60</v>
      </c>
      <c r="F3" s="22"/>
      <c r="G3" s="23">
        <v>1200</v>
      </c>
      <c r="H3" s="24">
        <v>0</v>
      </c>
      <c r="I3" s="23">
        <v>0</v>
      </c>
      <c r="J3" s="25">
        <v>8000</v>
      </c>
      <c r="K3" s="25">
        <v>1</v>
      </c>
      <c r="L3" s="67">
        <v>800</v>
      </c>
      <c r="M3" s="52">
        <f>G3/L3</f>
        <v>1.5</v>
      </c>
      <c r="N3" s="57" cm="1">
        <f t="array" ref="N3">_xlfn.IFS(M3&gt;=1,30,M3&lt;1,M3*30)</f>
        <v>30</v>
      </c>
      <c r="O3" s="54">
        <f t="shared" ref="O3:O34" si="0">J3/E3/10000</f>
        <v>1.3333333333333334E-2</v>
      </c>
      <c r="P3" s="52">
        <f>O3/0.0079</f>
        <v>1.6877637130801688</v>
      </c>
      <c r="Q3" s="57" cm="1">
        <f t="array" ref="Q3">_xlfn.IFS(P3&gt;=1,30,P3&lt;1,P3*30)</f>
        <v>30</v>
      </c>
      <c r="R3" s="65">
        <f>IF(G3=0,0,K3/G3)</f>
        <v>8.3333333333333339E-4</v>
      </c>
      <c r="S3" s="57" cm="1">
        <f t="array" ref="S3">_xlfn.IFS(R3&gt;=0.15,10,R3&lt;0.15,R3/0.15*10)</f>
        <v>5.5555555555555559E-2</v>
      </c>
      <c r="T3" s="60" t="s">
        <v>1363</v>
      </c>
      <c r="U3" s="58">
        <v>15</v>
      </c>
      <c r="V3" s="56">
        <f>N3+Q3+S3+U3</f>
        <v>75.055555555555557</v>
      </c>
      <c r="W3" s="63" t="str">
        <f>IF(V3&gt;=90,"优秀",IF(V3&gt;=75,"良好",IF(V3&gt;=60,"合格",IF(V3&lt;60,"不合格"))))</f>
        <v>良好</v>
      </c>
      <c r="X3" s="28"/>
      <c r="Y3" s="28"/>
      <c r="Z3" s="29"/>
      <c r="AA3" s="30"/>
      <c r="AB3" s="61"/>
    </row>
    <row r="4" spans="1:28" ht="24.95" customHeight="1">
      <c r="A4" s="34" t="s">
        <v>64</v>
      </c>
      <c r="B4" s="35">
        <v>1</v>
      </c>
      <c r="C4" s="35" t="s">
        <v>1035</v>
      </c>
      <c r="D4" s="35" t="s">
        <v>301</v>
      </c>
      <c r="E4" s="33">
        <v>97.89</v>
      </c>
      <c r="F4" s="35" t="s">
        <v>296</v>
      </c>
      <c r="G4" s="35">
        <v>0</v>
      </c>
      <c r="H4" s="35">
        <v>0</v>
      </c>
      <c r="I4" s="35">
        <v>0</v>
      </c>
      <c r="J4" s="36">
        <v>0</v>
      </c>
      <c r="K4" s="36">
        <v>0</v>
      </c>
      <c r="L4" s="89">
        <v>264.39383561643831</v>
      </c>
      <c r="M4" s="52">
        <f t="shared" ref="M4:M67" si="1">G4/L4</f>
        <v>0</v>
      </c>
      <c r="N4" s="57" cm="1">
        <f t="array" ref="N4">_xlfn.IFS(M4&gt;=1,30,M4&lt;1,M4*30)</f>
        <v>0</v>
      </c>
      <c r="O4" s="54">
        <f t="shared" si="0"/>
        <v>0</v>
      </c>
      <c r="P4" s="52">
        <f t="shared" ref="P4:P67" si="2">O4/0.0079</f>
        <v>0</v>
      </c>
      <c r="Q4" s="57" cm="1">
        <f t="array" ref="Q4">_xlfn.IFS(P4&gt;=1,30,P4&lt;1,P4*30)</f>
        <v>0</v>
      </c>
      <c r="R4" s="65">
        <f t="shared" ref="R4:R67" si="3">IF(G4=0,0,K4/G4)</f>
        <v>0</v>
      </c>
      <c r="S4" s="57" cm="1">
        <f t="array" ref="S4">_xlfn.IFS(R4&gt;=0.15,10,R4&lt;0.15,R4/0.15*10)</f>
        <v>0</v>
      </c>
      <c r="T4" s="60"/>
      <c r="U4" s="58"/>
      <c r="V4" s="56">
        <f t="shared" ref="V4:V67" si="4">N4+Q4+S4+U4</f>
        <v>0</v>
      </c>
      <c r="W4" s="63" t="str">
        <f t="shared" ref="W4:W67" si="5">IF(V4&gt;=90,"优秀",IF(V4&gt;=75,"良好",IF(V4&gt;=60,"合格",IF(V4&lt;60,"不合格"))))</f>
        <v>不合格</v>
      </c>
      <c r="X4" s="84"/>
      <c r="Y4" s="84"/>
      <c r="Z4" s="84"/>
      <c r="AA4" s="84"/>
      <c r="AB4" s="84"/>
    </row>
    <row r="5" spans="1:28" ht="24.95" customHeight="1">
      <c r="A5" s="34" t="s">
        <v>64</v>
      </c>
      <c r="B5" s="35">
        <v>2</v>
      </c>
      <c r="C5" s="35" t="s">
        <v>1014</v>
      </c>
      <c r="D5" s="35" t="s">
        <v>13</v>
      </c>
      <c r="E5" s="33">
        <v>45.89</v>
      </c>
      <c r="F5" s="35" t="s">
        <v>296</v>
      </c>
      <c r="G5" s="35">
        <v>1235.8399999999999</v>
      </c>
      <c r="H5" s="35">
        <v>0</v>
      </c>
      <c r="I5" s="35">
        <v>2</v>
      </c>
      <c r="J5" s="36">
        <v>0</v>
      </c>
      <c r="K5" s="36">
        <v>0</v>
      </c>
      <c r="L5" s="89">
        <v>264.48333333333329</v>
      </c>
      <c r="M5" s="52">
        <f t="shared" si="1"/>
        <v>4.6726573823177269</v>
      </c>
      <c r="N5" s="57" cm="1">
        <f t="array" ref="N5">_xlfn.IFS(M5&gt;=1,30,M5&lt;1,M5*30)</f>
        <v>30</v>
      </c>
      <c r="O5" s="54">
        <f t="shared" si="0"/>
        <v>0</v>
      </c>
      <c r="P5" s="52">
        <f t="shared" si="2"/>
        <v>0</v>
      </c>
      <c r="Q5" s="57" cm="1">
        <f t="array" ref="Q5">_xlfn.IFS(P5&gt;=1,30,P5&lt;1,P5*30)</f>
        <v>0</v>
      </c>
      <c r="R5" s="65">
        <f t="shared" si="3"/>
        <v>0</v>
      </c>
      <c r="S5" s="57" cm="1">
        <f t="array" ref="S5">_xlfn.IFS(R5&gt;=0.15,10,R5&lt;0.15,R5/0.15*10)</f>
        <v>0</v>
      </c>
      <c r="T5" s="60"/>
      <c r="U5" s="58"/>
      <c r="V5" s="56">
        <f t="shared" si="4"/>
        <v>30</v>
      </c>
      <c r="W5" s="63" t="str">
        <f t="shared" si="5"/>
        <v>不合格</v>
      </c>
      <c r="X5" s="84"/>
      <c r="Y5" s="84"/>
      <c r="Z5" s="84"/>
      <c r="AA5" s="84"/>
      <c r="AB5" s="84"/>
    </row>
    <row r="6" spans="1:28" ht="24.95" customHeight="1">
      <c r="A6" s="34" t="s">
        <v>64</v>
      </c>
      <c r="B6" s="35">
        <v>3</v>
      </c>
      <c r="C6" s="35" t="s">
        <v>1019</v>
      </c>
      <c r="D6" s="35" t="s">
        <v>299</v>
      </c>
      <c r="E6" s="33">
        <v>49.987000000000002</v>
      </c>
      <c r="F6" s="35" t="s">
        <v>298</v>
      </c>
      <c r="G6" s="35">
        <v>97.35</v>
      </c>
      <c r="H6" s="35">
        <v>0</v>
      </c>
      <c r="I6" s="35">
        <v>27</v>
      </c>
      <c r="J6" s="36">
        <v>2808</v>
      </c>
      <c r="K6" s="36">
        <v>0</v>
      </c>
      <c r="L6" s="89">
        <v>878.39931506849314</v>
      </c>
      <c r="M6" s="52">
        <f t="shared" si="1"/>
        <v>0.11082658914916063</v>
      </c>
      <c r="N6" s="57" cm="1">
        <f t="array" ref="N6">_xlfn.IFS(M6&gt;=1,30,M6&lt;1,M6*30)</f>
        <v>3.3247976744748189</v>
      </c>
      <c r="O6" s="54">
        <f t="shared" si="0"/>
        <v>5.6174605397403326E-3</v>
      </c>
      <c r="P6" s="52">
        <f t="shared" si="2"/>
        <v>0.71107095439751034</v>
      </c>
      <c r="Q6" s="57" cm="1">
        <f t="array" ref="Q6">_xlfn.IFS(P6&gt;=1,30,P6&lt;1,P6*30)</f>
        <v>21.332128631925311</v>
      </c>
      <c r="R6" s="65">
        <f t="shared" si="3"/>
        <v>0</v>
      </c>
      <c r="S6" s="57" cm="1">
        <f t="array" ref="S6">_xlfn.IFS(R6&gt;=0.15,10,R6&lt;0.15,R6/0.15*10)</f>
        <v>0</v>
      </c>
      <c r="T6" s="60"/>
      <c r="U6" s="58"/>
      <c r="V6" s="56">
        <f t="shared" si="4"/>
        <v>24.65692630640013</v>
      </c>
      <c r="W6" s="63" t="str">
        <f t="shared" si="5"/>
        <v>不合格</v>
      </c>
      <c r="X6" s="84"/>
      <c r="Y6" s="84"/>
      <c r="Z6" s="84"/>
      <c r="AA6" s="84"/>
      <c r="AB6" s="84"/>
    </row>
    <row r="7" spans="1:28" ht="24.95" customHeight="1">
      <c r="A7" s="34" t="s">
        <v>64</v>
      </c>
      <c r="B7" s="35">
        <v>4</v>
      </c>
      <c r="C7" s="35" t="s">
        <v>1018</v>
      </c>
      <c r="D7" s="35" t="s">
        <v>297</v>
      </c>
      <c r="E7" s="33">
        <v>49.987000000000002</v>
      </c>
      <c r="F7" s="35" t="s">
        <v>298</v>
      </c>
      <c r="G7" s="35">
        <v>48.22</v>
      </c>
      <c r="H7" s="35">
        <v>0</v>
      </c>
      <c r="I7" s="35">
        <v>3</v>
      </c>
      <c r="J7" s="36">
        <v>2504</v>
      </c>
      <c r="K7" s="36">
        <v>0</v>
      </c>
      <c r="L7" s="89">
        <v>878.42808219178073</v>
      </c>
      <c r="M7" s="52">
        <f t="shared" si="1"/>
        <v>5.4893509187098691E-2</v>
      </c>
      <c r="N7" s="57" cm="1">
        <f t="array" ref="N7">_xlfn.IFS(M7&gt;=1,30,M7&lt;1,M7*30)</f>
        <v>1.6468052756129608</v>
      </c>
      <c r="O7" s="54">
        <f t="shared" si="0"/>
        <v>5.0093024186288427E-3</v>
      </c>
      <c r="P7" s="52">
        <f t="shared" si="2"/>
        <v>0.63408891375048637</v>
      </c>
      <c r="Q7" s="57" cm="1">
        <f t="array" ref="Q7">_xlfn.IFS(P7&gt;=1,30,P7&lt;1,P7*30)</f>
        <v>19.02266741251459</v>
      </c>
      <c r="R7" s="65">
        <f t="shared" si="3"/>
        <v>0</v>
      </c>
      <c r="S7" s="57" cm="1">
        <f t="array" ref="S7">_xlfn.IFS(R7&gt;=0.15,10,R7&lt;0.15,R7/0.15*10)</f>
        <v>0</v>
      </c>
      <c r="T7" s="60"/>
      <c r="U7" s="58"/>
      <c r="V7" s="56">
        <f t="shared" si="4"/>
        <v>20.669472688127552</v>
      </c>
      <c r="W7" s="63" t="str">
        <f t="shared" si="5"/>
        <v>不合格</v>
      </c>
      <c r="X7" s="84"/>
      <c r="Y7" s="84"/>
      <c r="Z7" s="84"/>
      <c r="AA7" s="84"/>
      <c r="AB7" s="84"/>
    </row>
    <row r="8" spans="1:28" ht="24.95" customHeight="1">
      <c r="A8" s="34" t="s">
        <v>64</v>
      </c>
      <c r="B8" s="35">
        <v>5</v>
      </c>
      <c r="C8" s="35" t="s">
        <v>1024</v>
      </c>
      <c r="D8" s="35" t="s">
        <v>73</v>
      </c>
      <c r="E8" s="33">
        <v>59.942</v>
      </c>
      <c r="F8" s="35" t="s">
        <v>71</v>
      </c>
      <c r="G8" s="35">
        <v>111.11</v>
      </c>
      <c r="H8" s="35">
        <v>0</v>
      </c>
      <c r="I8" s="35">
        <v>39</v>
      </c>
      <c r="J8" s="36">
        <v>2680</v>
      </c>
      <c r="K8" s="36">
        <v>0</v>
      </c>
      <c r="L8" s="89">
        <v>1400</v>
      </c>
      <c r="M8" s="52">
        <f t="shared" si="1"/>
        <v>7.9364285714285721E-2</v>
      </c>
      <c r="N8" s="57" cm="1">
        <f t="array" ref="N8">_xlfn.IFS(M8&gt;=1,30,M8&lt;1,M8*30)</f>
        <v>2.3809285714285715</v>
      </c>
      <c r="O8" s="54">
        <f t="shared" si="0"/>
        <v>4.4709886223349236E-3</v>
      </c>
      <c r="P8" s="52">
        <f t="shared" si="2"/>
        <v>0.56594792687783835</v>
      </c>
      <c r="Q8" s="57" cm="1">
        <f t="array" ref="Q8">_xlfn.IFS(P8&gt;=1,30,P8&lt;1,P8*30)</f>
        <v>16.978437806335151</v>
      </c>
      <c r="R8" s="65">
        <f t="shared" si="3"/>
        <v>0</v>
      </c>
      <c r="S8" s="57" cm="1">
        <f t="array" ref="S8">_xlfn.IFS(R8&gt;=0.15,10,R8&lt;0.15,R8/0.15*10)</f>
        <v>0</v>
      </c>
      <c r="T8" s="60"/>
      <c r="U8" s="58"/>
      <c r="V8" s="56">
        <f t="shared" si="4"/>
        <v>19.359366377763724</v>
      </c>
      <c r="W8" s="63" t="str">
        <f t="shared" si="5"/>
        <v>不合格</v>
      </c>
      <c r="X8" s="84"/>
      <c r="Y8" s="84"/>
      <c r="Z8" s="84"/>
      <c r="AA8" s="84"/>
      <c r="AB8" s="84"/>
    </row>
    <row r="9" spans="1:28" ht="24.95" customHeight="1">
      <c r="A9" s="34" t="s">
        <v>64</v>
      </c>
      <c r="B9" s="35">
        <v>6</v>
      </c>
      <c r="C9" s="35" t="s">
        <v>1022</v>
      </c>
      <c r="D9" s="35" t="s">
        <v>70</v>
      </c>
      <c r="E9" s="33">
        <v>59.942</v>
      </c>
      <c r="F9" s="35" t="s">
        <v>71</v>
      </c>
      <c r="G9" s="35">
        <v>131.03</v>
      </c>
      <c r="H9" s="35">
        <v>0</v>
      </c>
      <c r="I9" s="35">
        <v>17</v>
      </c>
      <c r="J9" s="36">
        <v>1833.2</v>
      </c>
      <c r="K9" s="36">
        <v>0</v>
      </c>
      <c r="L9" s="89">
        <v>1400</v>
      </c>
      <c r="M9" s="52">
        <f t="shared" si="1"/>
        <v>9.3592857142857144E-2</v>
      </c>
      <c r="N9" s="57" cm="1">
        <f t="array" ref="N9">_xlfn.IFS(M9&gt;=1,30,M9&lt;1,M9*30)</f>
        <v>2.8077857142857141</v>
      </c>
      <c r="O9" s="54">
        <f t="shared" si="0"/>
        <v>3.0582896800240233E-3</v>
      </c>
      <c r="P9" s="52">
        <f t="shared" si="2"/>
        <v>0.38712527595240798</v>
      </c>
      <c r="Q9" s="57" cm="1">
        <f t="array" ref="Q9">_xlfn.IFS(P9&gt;=1,30,P9&lt;1,P9*30)</f>
        <v>11.61375827857224</v>
      </c>
      <c r="R9" s="65">
        <f t="shared" si="3"/>
        <v>0</v>
      </c>
      <c r="S9" s="57" cm="1">
        <f t="array" ref="S9">_xlfn.IFS(R9&gt;=0.15,10,R9&lt;0.15,R9/0.15*10)</f>
        <v>0</v>
      </c>
      <c r="T9" s="60"/>
      <c r="U9" s="58"/>
      <c r="V9" s="56">
        <f t="shared" si="4"/>
        <v>14.421543992857954</v>
      </c>
      <c r="W9" s="63" t="str">
        <f t="shared" si="5"/>
        <v>不合格</v>
      </c>
      <c r="X9" s="84"/>
      <c r="Y9" s="84"/>
      <c r="Z9" s="84"/>
      <c r="AA9" s="84"/>
      <c r="AB9" s="84"/>
    </row>
    <row r="10" spans="1:28" ht="24.95" customHeight="1">
      <c r="A10" s="34" t="s">
        <v>64</v>
      </c>
      <c r="B10" s="35">
        <v>7</v>
      </c>
      <c r="C10" s="35" t="s">
        <v>1023</v>
      </c>
      <c r="D10" s="35" t="s">
        <v>72</v>
      </c>
      <c r="E10" s="33">
        <v>59.942</v>
      </c>
      <c r="F10" s="35" t="s">
        <v>71</v>
      </c>
      <c r="G10" s="35">
        <v>129.97</v>
      </c>
      <c r="H10" s="35">
        <v>0</v>
      </c>
      <c r="I10" s="35">
        <v>20</v>
      </c>
      <c r="J10" s="36">
        <v>2439.1999999999998</v>
      </c>
      <c r="K10" s="36">
        <v>0</v>
      </c>
      <c r="L10" s="89">
        <v>1400</v>
      </c>
      <c r="M10" s="52">
        <f t="shared" si="1"/>
        <v>9.2835714285714285E-2</v>
      </c>
      <c r="N10" s="57" cm="1">
        <f t="array" ref="N10">_xlfn.IFS(M10&gt;=1,30,M10&lt;1,M10*30)</f>
        <v>2.7850714285714284</v>
      </c>
      <c r="O10" s="54">
        <f t="shared" si="0"/>
        <v>4.0692669580594566E-3</v>
      </c>
      <c r="P10" s="52">
        <f t="shared" si="2"/>
        <v>0.51509708329866533</v>
      </c>
      <c r="Q10" s="57" cm="1">
        <f t="array" ref="Q10">_xlfn.IFS(P10&gt;=1,30,P10&lt;1,P10*30)</f>
        <v>15.452912498959959</v>
      </c>
      <c r="R10" s="65">
        <f t="shared" si="3"/>
        <v>0</v>
      </c>
      <c r="S10" s="57" cm="1">
        <f t="array" ref="S10">_xlfn.IFS(R10&gt;=0.15,10,R10&lt;0.15,R10/0.15*10)</f>
        <v>0</v>
      </c>
      <c r="T10" s="60"/>
      <c r="U10" s="58"/>
      <c r="V10" s="56">
        <f t="shared" si="4"/>
        <v>18.237983927531388</v>
      </c>
      <c r="W10" s="63" t="str">
        <f t="shared" si="5"/>
        <v>不合格</v>
      </c>
      <c r="X10" s="84"/>
      <c r="Y10" s="84"/>
      <c r="Z10" s="84"/>
      <c r="AA10" s="84"/>
      <c r="AB10" s="84"/>
    </row>
    <row r="11" spans="1:28" ht="24.95" customHeight="1">
      <c r="A11" s="34" t="s">
        <v>64</v>
      </c>
      <c r="B11" s="35">
        <v>8</v>
      </c>
      <c r="C11" s="35" t="s">
        <v>1036</v>
      </c>
      <c r="D11" s="35" t="s">
        <v>78</v>
      </c>
      <c r="E11" s="33">
        <v>149.94999999999999</v>
      </c>
      <c r="F11" s="35" t="s">
        <v>79</v>
      </c>
      <c r="G11" s="35">
        <v>0</v>
      </c>
      <c r="H11" s="35">
        <v>0</v>
      </c>
      <c r="I11" s="35">
        <v>0</v>
      </c>
      <c r="J11" s="36">
        <v>0</v>
      </c>
      <c r="K11" s="36">
        <v>0</v>
      </c>
      <c r="L11" s="89">
        <v>1400</v>
      </c>
      <c r="M11" s="52">
        <f t="shared" si="1"/>
        <v>0</v>
      </c>
      <c r="N11" s="57" cm="1">
        <f t="array" ref="N11">_xlfn.IFS(M11&gt;=1,30,M11&lt;1,M11*30)</f>
        <v>0</v>
      </c>
      <c r="O11" s="54">
        <f t="shared" si="0"/>
        <v>0</v>
      </c>
      <c r="P11" s="52">
        <f t="shared" si="2"/>
        <v>0</v>
      </c>
      <c r="Q11" s="57" cm="1">
        <f t="array" ref="Q11">_xlfn.IFS(P11&gt;=1,30,P11&lt;1,P11*30)</f>
        <v>0</v>
      </c>
      <c r="R11" s="65">
        <f t="shared" si="3"/>
        <v>0</v>
      </c>
      <c r="S11" s="57" cm="1">
        <f t="array" ref="S11">_xlfn.IFS(R11&gt;=0.15,10,R11&lt;0.15,R11/0.15*10)</f>
        <v>0</v>
      </c>
      <c r="T11" s="60"/>
      <c r="U11" s="58"/>
      <c r="V11" s="56">
        <f t="shared" si="4"/>
        <v>0</v>
      </c>
      <c r="W11" s="63" t="str">
        <f t="shared" si="5"/>
        <v>不合格</v>
      </c>
      <c r="X11" s="84"/>
      <c r="Y11" s="84"/>
      <c r="Z11" s="84"/>
      <c r="AA11" s="84"/>
      <c r="AB11" s="84"/>
    </row>
    <row r="12" spans="1:28" ht="24.95" customHeight="1">
      <c r="A12" s="34" t="s">
        <v>64</v>
      </c>
      <c r="B12" s="35">
        <v>9</v>
      </c>
      <c r="C12" s="35" t="s">
        <v>1017</v>
      </c>
      <c r="D12" s="35" t="s">
        <v>80</v>
      </c>
      <c r="E12" s="33">
        <v>49.9</v>
      </c>
      <c r="F12" s="35" t="s">
        <v>81</v>
      </c>
      <c r="G12" s="35">
        <v>0</v>
      </c>
      <c r="H12" s="35">
        <v>0</v>
      </c>
      <c r="I12" s="35">
        <v>0</v>
      </c>
      <c r="J12" s="36">
        <v>0</v>
      </c>
      <c r="K12" s="36">
        <v>0</v>
      </c>
      <c r="L12" s="89">
        <v>1400</v>
      </c>
      <c r="M12" s="52">
        <f t="shared" si="1"/>
        <v>0</v>
      </c>
      <c r="N12" s="57" cm="1">
        <f t="array" ref="N12">_xlfn.IFS(M12&gt;=1,30,M12&lt;1,M12*30)</f>
        <v>0</v>
      </c>
      <c r="O12" s="54">
        <f t="shared" si="0"/>
        <v>0</v>
      </c>
      <c r="P12" s="52">
        <f t="shared" si="2"/>
        <v>0</v>
      </c>
      <c r="Q12" s="57" cm="1">
        <f t="array" ref="Q12">_xlfn.IFS(P12&gt;=1,30,P12&lt;1,P12*30)</f>
        <v>0</v>
      </c>
      <c r="R12" s="65">
        <f t="shared" si="3"/>
        <v>0</v>
      </c>
      <c r="S12" s="57" cm="1">
        <f t="array" ref="S12">_xlfn.IFS(R12&gt;=0.15,10,R12&lt;0.15,R12/0.15*10)</f>
        <v>0</v>
      </c>
      <c r="T12" s="60"/>
      <c r="U12" s="58"/>
      <c r="V12" s="56">
        <f t="shared" si="4"/>
        <v>0</v>
      </c>
      <c r="W12" s="63" t="str">
        <f t="shared" si="5"/>
        <v>不合格</v>
      </c>
      <c r="X12" s="84"/>
      <c r="Y12" s="84"/>
      <c r="Z12" s="84"/>
      <c r="AA12" s="84"/>
      <c r="AB12" s="84"/>
    </row>
    <row r="13" spans="1:28" ht="24.95" customHeight="1">
      <c r="A13" s="34" t="s">
        <v>64</v>
      </c>
      <c r="B13" s="35">
        <v>10</v>
      </c>
      <c r="C13" s="35" t="s">
        <v>1015</v>
      </c>
      <c r="D13" s="35" t="s">
        <v>82</v>
      </c>
      <c r="E13" s="33">
        <v>45.98</v>
      </c>
      <c r="F13" s="35" t="s">
        <v>83</v>
      </c>
      <c r="G13" s="35">
        <v>0</v>
      </c>
      <c r="H13" s="35">
        <v>0</v>
      </c>
      <c r="I13" s="35">
        <v>0</v>
      </c>
      <c r="J13" s="36">
        <v>0</v>
      </c>
      <c r="K13" s="36">
        <v>0</v>
      </c>
      <c r="L13" s="89">
        <v>1400</v>
      </c>
      <c r="M13" s="52">
        <f t="shared" si="1"/>
        <v>0</v>
      </c>
      <c r="N13" s="57" cm="1">
        <f t="array" ref="N13">_xlfn.IFS(M13&gt;=1,30,M13&lt;1,M13*30)</f>
        <v>0</v>
      </c>
      <c r="O13" s="54">
        <f t="shared" si="0"/>
        <v>0</v>
      </c>
      <c r="P13" s="52">
        <f t="shared" si="2"/>
        <v>0</v>
      </c>
      <c r="Q13" s="57" cm="1">
        <f t="array" ref="Q13">_xlfn.IFS(P13&gt;=1,30,P13&lt;1,P13*30)</f>
        <v>0</v>
      </c>
      <c r="R13" s="65">
        <f t="shared" si="3"/>
        <v>0</v>
      </c>
      <c r="S13" s="57" cm="1">
        <f t="array" ref="S13">_xlfn.IFS(R13&gt;=0.15,10,R13&lt;0.15,R13/0.15*10)</f>
        <v>0</v>
      </c>
      <c r="T13" s="60"/>
      <c r="U13" s="58"/>
      <c r="V13" s="56">
        <f t="shared" si="4"/>
        <v>0</v>
      </c>
      <c r="W13" s="63" t="str">
        <f t="shared" si="5"/>
        <v>不合格</v>
      </c>
      <c r="X13" s="84"/>
      <c r="Y13" s="84"/>
      <c r="Z13" s="84"/>
      <c r="AA13" s="84"/>
      <c r="AB13" s="84"/>
    </row>
    <row r="14" spans="1:28" ht="24.95" customHeight="1">
      <c r="A14" s="34" t="s">
        <v>64</v>
      </c>
      <c r="B14" s="35">
        <v>11</v>
      </c>
      <c r="C14" s="35">
        <v>20158032</v>
      </c>
      <c r="D14" s="35" t="s">
        <v>84</v>
      </c>
      <c r="E14" s="33">
        <v>69.849999999999994</v>
      </c>
      <c r="F14" s="35" t="s">
        <v>85</v>
      </c>
      <c r="G14" s="35">
        <v>0</v>
      </c>
      <c r="H14" s="35">
        <v>0</v>
      </c>
      <c r="I14" s="35">
        <v>0</v>
      </c>
      <c r="J14" s="36">
        <v>0</v>
      </c>
      <c r="K14" s="36">
        <v>0</v>
      </c>
      <c r="L14" s="89">
        <v>1400</v>
      </c>
      <c r="M14" s="52">
        <f t="shared" si="1"/>
        <v>0</v>
      </c>
      <c r="N14" s="57" cm="1">
        <f t="array" ref="N14">_xlfn.IFS(M14&gt;=1,30,M14&lt;1,M14*30)</f>
        <v>0</v>
      </c>
      <c r="O14" s="54">
        <f t="shared" si="0"/>
        <v>0</v>
      </c>
      <c r="P14" s="52">
        <f t="shared" si="2"/>
        <v>0</v>
      </c>
      <c r="Q14" s="57" cm="1">
        <f t="array" ref="Q14">_xlfn.IFS(P14&gt;=1,30,P14&lt;1,P14*30)</f>
        <v>0</v>
      </c>
      <c r="R14" s="65">
        <f t="shared" si="3"/>
        <v>0</v>
      </c>
      <c r="S14" s="57" cm="1">
        <f t="array" ref="S14">_xlfn.IFS(R14&gt;=0.15,10,R14&lt;0.15,R14/0.15*10)</f>
        <v>0</v>
      </c>
      <c r="T14" s="60"/>
      <c r="U14" s="58"/>
      <c r="V14" s="56">
        <f t="shared" si="4"/>
        <v>0</v>
      </c>
      <c r="W14" s="63" t="str">
        <f t="shared" si="5"/>
        <v>不合格</v>
      </c>
      <c r="X14" s="84"/>
      <c r="Y14" s="84"/>
      <c r="Z14" s="84"/>
      <c r="AA14" s="84"/>
      <c r="AB14" s="84"/>
    </row>
    <row r="15" spans="1:28" ht="24.95" customHeight="1">
      <c r="A15" s="34" t="s">
        <v>64</v>
      </c>
      <c r="B15" s="35">
        <v>12</v>
      </c>
      <c r="C15" s="35">
        <v>20121681</v>
      </c>
      <c r="D15" s="35" t="s">
        <v>86</v>
      </c>
      <c r="E15" s="33">
        <v>97.5</v>
      </c>
      <c r="F15" s="35" t="s">
        <v>87</v>
      </c>
      <c r="G15" s="35">
        <v>0</v>
      </c>
      <c r="H15" s="35">
        <v>0</v>
      </c>
      <c r="I15" s="35">
        <v>0</v>
      </c>
      <c r="J15" s="36">
        <v>0</v>
      </c>
      <c r="K15" s="36">
        <v>0</v>
      </c>
      <c r="L15" s="89">
        <v>1400</v>
      </c>
      <c r="M15" s="52">
        <f t="shared" si="1"/>
        <v>0</v>
      </c>
      <c r="N15" s="57" cm="1">
        <f t="array" ref="N15">_xlfn.IFS(M15&gt;=1,30,M15&lt;1,M15*30)</f>
        <v>0</v>
      </c>
      <c r="O15" s="54">
        <f t="shared" si="0"/>
        <v>0</v>
      </c>
      <c r="P15" s="52">
        <f t="shared" si="2"/>
        <v>0</v>
      </c>
      <c r="Q15" s="57" cm="1">
        <f t="array" ref="Q15">_xlfn.IFS(P15&gt;=1,30,P15&lt;1,P15*30)</f>
        <v>0</v>
      </c>
      <c r="R15" s="65">
        <f t="shared" si="3"/>
        <v>0</v>
      </c>
      <c r="S15" s="57" cm="1">
        <f t="array" ref="S15">_xlfn.IFS(R15&gt;=0.15,10,R15&lt;0.15,R15/0.15*10)</f>
        <v>0</v>
      </c>
      <c r="T15" s="60"/>
      <c r="U15" s="58"/>
      <c r="V15" s="56">
        <f t="shared" si="4"/>
        <v>0</v>
      </c>
      <c r="W15" s="63" t="str">
        <f t="shared" si="5"/>
        <v>不合格</v>
      </c>
      <c r="X15" s="84"/>
      <c r="Y15" s="84"/>
      <c r="Z15" s="84"/>
      <c r="AA15" s="84"/>
      <c r="AB15" s="84"/>
    </row>
    <row r="16" spans="1:28" ht="24.95" customHeight="1">
      <c r="A16" s="34" t="s">
        <v>64</v>
      </c>
      <c r="B16" s="35">
        <v>13</v>
      </c>
      <c r="C16" s="35">
        <v>20158509</v>
      </c>
      <c r="D16" s="35" t="s">
        <v>88</v>
      </c>
      <c r="E16" s="33">
        <v>50.8</v>
      </c>
      <c r="F16" s="35" t="s">
        <v>89</v>
      </c>
      <c r="G16" s="35">
        <v>0</v>
      </c>
      <c r="H16" s="35">
        <v>0</v>
      </c>
      <c r="I16" s="35">
        <v>0</v>
      </c>
      <c r="J16" s="36">
        <v>0</v>
      </c>
      <c r="K16" s="36">
        <v>0</v>
      </c>
      <c r="L16" s="89">
        <v>1400</v>
      </c>
      <c r="M16" s="52">
        <f t="shared" si="1"/>
        <v>0</v>
      </c>
      <c r="N16" s="57" cm="1">
        <f t="array" ref="N16">_xlfn.IFS(M16&gt;=1,30,M16&lt;1,M16*30)</f>
        <v>0</v>
      </c>
      <c r="O16" s="54">
        <f t="shared" si="0"/>
        <v>0</v>
      </c>
      <c r="P16" s="52">
        <f t="shared" si="2"/>
        <v>0</v>
      </c>
      <c r="Q16" s="57" cm="1">
        <f t="array" ref="Q16">_xlfn.IFS(P16&gt;=1,30,P16&lt;1,P16*30)</f>
        <v>0</v>
      </c>
      <c r="R16" s="65">
        <f t="shared" si="3"/>
        <v>0</v>
      </c>
      <c r="S16" s="57" cm="1">
        <f t="array" ref="S16">_xlfn.IFS(R16&gt;=0.15,10,R16&lt;0.15,R16/0.15*10)</f>
        <v>0</v>
      </c>
      <c r="T16" s="60"/>
      <c r="U16" s="58"/>
      <c r="V16" s="56">
        <f t="shared" si="4"/>
        <v>0</v>
      </c>
      <c r="W16" s="63" t="str">
        <f t="shared" si="5"/>
        <v>不合格</v>
      </c>
      <c r="X16" s="84"/>
      <c r="Y16" s="84"/>
      <c r="Z16" s="84"/>
      <c r="AA16" s="84"/>
      <c r="AB16" s="84"/>
    </row>
    <row r="17" spans="1:28" ht="24.95" customHeight="1">
      <c r="A17" s="34" t="s">
        <v>64</v>
      </c>
      <c r="B17" s="35">
        <v>14</v>
      </c>
      <c r="C17" s="35">
        <v>20141963</v>
      </c>
      <c r="D17" s="35" t="s">
        <v>13</v>
      </c>
      <c r="E17" s="33">
        <v>66.8</v>
      </c>
      <c r="F17" s="35" t="s">
        <v>90</v>
      </c>
      <c r="G17" s="35">
        <v>0</v>
      </c>
      <c r="H17" s="35">
        <v>0</v>
      </c>
      <c r="I17" s="35">
        <v>0</v>
      </c>
      <c r="J17" s="36">
        <v>0</v>
      </c>
      <c r="K17" s="36">
        <v>0</v>
      </c>
      <c r="L17" s="89">
        <v>1400</v>
      </c>
      <c r="M17" s="52">
        <f t="shared" si="1"/>
        <v>0</v>
      </c>
      <c r="N17" s="57" cm="1">
        <f t="array" ref="N17">_xlfn.IFS(M17&gt;=1,30,M17&lt;1,M17*30)</f>
        <v>0</v>
      </c>
      <c r="O17" s="54">
        <f t="shared" si="0"/>
        <v>0</v>
      </c>
      <c r="P17" s="52">
        <f t="shared" si="2"/>
        <v>0</v>
      </c>
      <c r="Q17" s="57" cm="1">
        <f t="array" ref="Q17">_xlfn.IFS(P17&gt;=1,30,P17&lt;1,P17*30)</f>
        <v>0</v>
      </c>
      <c r="R17" s="65">
        <f t="shared" si="3"/>
        <v>0</v>
      </c>
      <c r="S17" s="57" cm="1">
        <f t="array" ref="S17">_xlfn.IFS(R17&gt;=0.15,10,R17&lt;0.15,R17/0.15*10)</f>
        <v>0</v>
      </c>
      <c r="T17" s="60"/>
      <c r="U17" s="58"/>
      <c r="V17" s="56">
        <f t="shared" si="4"/>
        <v>0</v>
      </c>
      <c r="W17" s="63" t="str">
        <f t="shared" si="5"/>
        <v>不合格</v>
      </c>
      <c r="X17" s="84"/>
      <c r="Y17" s="84"/>
      <c r="Z17" s="84"/>
      <c r="AA17" s="84"/>
      <c r="AB17" s="84"/>
    </row>
    <row r="18" spans="1:28" ht="24.95" customHeight="1">
      <c r="A18" s="34" t="s">
        <v>64</v>
      </c>
      <c r="B18" s="35">
        <v>15</v>
      </c>
      <c r="C18" s="35">
        <v>20122909</v>
      </c>
      <c r="D18" s="35" t="s">
        <v>91</v>
      </c>
      <c r="E18" s="33">
        <v>67</v>
      </c>
      <c r="F18" s="35" t="s">
        <v>92</v>
      </c>
      <c r="G18" s="35">
        <v>0</v>
      </c>
      <c r="H18" s="35">
        <v>0</v>
      </c>
      <c r="I18" s="35">
        <v>0</v>
      </c>
      <c r="J18" s="36">
        <v>0</v>
      </c>
      <c r="K18" s="36">
        <v>0</v>
      </c>
      <c r="L18" s="89">
        <v>1400</v>
      </c>
      <c r="M18" s="52">
        <f t="shared" si="1"/>
        <v>0</v>
      </c>
      <c r="N18" s="57" cm="1">
        <f t="array" ref="N18">_xlfn.IFS(M18&gt;=1,30,M18&lt;1,M18*30)</f>
        <v>0</v>
      </c>
      <c r="O18" s="54">
        <f t="shared" si="0"/>
        <v>0</v>
      </c>
      <c r="P18" s="52">
        <f t="shared" si="2"/>
        <v>0</v>
      </c>
      <c r="Q18" s="57" cm="1">
        <f t="array" ref="Q18">_xlfn.IFS(P18&gt;=1,30,P18&lt;1,P18*30)</f>
        <v>0</v>
      </c>
      <c r="R18" s="65">
        <f t="shared" si="3"/>
        <v>0</v>
      </c>
      <c r="S18" s="57" cm="1">
        <f t="array" ref="S18">_xlfn.IFS(R18&gt;=0.15,10,R18&lt;0.15,R18/0.15*10)</f>
        <v>0</v>
      </c>
      <c r="T18" s="60"/>
      <c r="U18" s="58"/>
      <c r="V18" s="56">
        <f t="shared" si="4"/>
        <v>0</v>
      </c>
      <c r="W18" s="63" t="str">
        <f t="shared" si="5"/>
        <v>不合格</v>
      </c>
      <c r="X18" s="84"/>
      <c r="Y18" s="84"/>
      <c r="Z18" s="84"/>
      <c r="AA18" s="84"/>
      <c r="AB18" s="84"/>
    </row>
    <row r="19" spans="1:28" ht="24.95" customHeight="1">
      <c r="A19" s="34" t="s">
        <v>64</v>
      </c>
      <c r="B19" s="35">
        <v>16</v>
      </c>
      <c r="C19" s="35">
        <v>20158031</v>
      </c>
      <c r="D19" s="35" t="s">
        <v>93</v>
      </c>
      <c r="E19" s="33">
        <v>64.849999999999994</v>
      </c>
      <c r="F19" s="35" t="s">
        <v>85</v>
      </c>
      <c r="G19" s="35">
        <v>0</v>
      </c>
      <c r="H19" s="35">
        <v>0</v>
      </c>
      <c r="I19" s="35">
        <v>0</v>
      </c>
      <c r="J19" s="36">
        <v>0</v>
      </c>
      <c r="K19" s="36">
        <v>0</v>
      </c>
      <c r="L19" s="89">
        <v>1400</v>
      </c>
      <c r="M19" s="52">
        <f t="shared" si="1"/>
        <v>0</v>
      </c>
      <c r="N19" s="57" cm="1">
        <f t="array" ref="N19">_xlfn.IFS(M19&gt;=1,30,M19&lt;1,M19*30)</f>
        <v>0</v>
      </c>
      <c r="O19" s="54">
        <f t="shared" si="0"/>
        <v>0</v>
      </c>
      <c r="P19" s="52">
        <f t="shared" si="2"/>
        <v>0</v>
      </c>
      <c r="Q19" s="57" cm="1">
        <f t="array" ref="Q19">_xlfn.IFS(P19&gt;=1,30,P19&lt;1,P19*30)</f>
        <v>0</v>
      </c>
      <c r="R19" s="65">
        <f t="shared" si="3"/>
        <v>0</v>
      </c>
      <c r="S19" s="57" cm="1">
        <f t="array" ref="S19">_xlfn.IFS(R19&gt;=0.15,10,R19&lt;0.15,R19/0.15*10)</f>
        <v>0</v>
      </c>
      <c r="T19" s="60"/>
      <c r="U19" s="58"/>
      <c r="V19" s="56">
        <f t="shared" si="4"/>
        <v>0</v>
      </c>
      <c r="W19" s="63" t="str">
        <f t="shared" si="5"/>
        <v>不合格</v>
      </c>
      <c r="X19" s="84"/>
      <c r="Y19" s="84"/>
      <c r="Z19" s="84"/>
      <c r="AA19" s="84"/>
      <c r="AB19" s="84"/>
    </row>
    <row r="20" spans="1:28" ht="24.95" customHeight="1">
      <c r="A20" s="34" t="s">
        <v>64</v>
      </c>
      <c r="B20" s="35">
        <v>17</v>
      </c>
      <c r="C20" s="35" t="s">
        <v>1030</v>
      </c>
      <c r="D20" s="35" t="s">
        <v>94</v>
      </c>
      <c r="E20" s="33">
        <v>70.2</v>
      </c>
      <c r="F20" s="35" t="s">
        <v>95</v>
      </c>
      <c r="G20" s="35">
        <v>0</v>
      </c>
      <c r="H20" s="35">
        <v>0</v>
      </c>
      <c r="I20" s="35">
        <v>0</v>
      </c>
      <c r="J20" s="36">
        <v>0</v>
      </c>
      <c r="K20" s="36">
        <v>0</v>
      </c>
      <c r="L20" s="89">
        <v>1400</v>
      </c>
      <c r="M20" s="52">
        <f t="shared" si="1"/>
        <v>0</v>
      </c>
      <c r="N20" s="57" cm="1">
        <f t="array" ref="N20">_xlfn.IFS(M20&gt;=1,30,M20&lt;1,M20*30)</f>
        <v>0</v>
      </c>
      <c r="O20" s="54">
        <f t="shared" si="0"/>
        <v>0</v>
      </c>
      <c r="P20" s="52">
        <f t="shared" si="2"/>
        <v>0</v>
      </c>
      <c r="Q20" s="57" cm="1">
        <f t="array" ref="Q20">_xlfn.IFS(P20&gt;=1,30,P20&lt;1,P20*30)</f>
        <v>0</v>
      </c>
      <c r="R20" s="65">
        <f t="shared" si="3"/>
        <v>0</v>
      </c>
      <c r="S20" s="57" cm="1">
        <f t="array" ref="S20">_xlfn.IFS(R20&gt;=0.15,10,R20&lt;0.15,R20/0.15*10)</f>
        <v>0</v>
      </c>
      <c r="T20" s="60"/>
      <c r="U20" s="58"/>
      <c r="V20" s="56">
        <f t="shared" si="4"/>
        <v>0</v>
      </c>
      <c r="W20" s="63" t="str">
        <f t="shared" si="5"/>
        <v>不合格</v>
      </c>
      <c r="X20" s="84"/>
      <c r="Y20" s="84"/>
      <c r="Z20" s="84"/>
      <c r="AA20" s="84"/>
      <c r="AB20" s="84"/>
    </row>
    <row r="21" spans="1:28" ht="24.95" customHeight="1">
      <c r="A21" s="34" t="s">
        <v>64</v>
      </c>
      <c r="B21" s="35">
        <v>18</v>
      </c>
      <c r="C21" s="35" t="s">
        <v>1013</v>
      </c>
      <c r="D21" s="35" t="s">
        <v>96</v>
      </c>
      <c r="E21" s="33">
        <v>44.98</v>
      </c>
      <c r="F21" s="35" t="s">
        <v>97</v>
      </c>
      <c r="G21" s="35">
        <v>0</v>
      </c>
      <c r="H21" s="35">
        <v>0</v>
      </c>
      <c r="I21" s="35">
        <v>54</v>
      </c>
      <c r="J21" s="36">
        <v>0</v>
      </c>
      <c r="K21" s="36">
        <v>0</v>
      </c>
      <c r="L21" s="89">
        <v>1400</v>
      </c>
      <c r="M21" s="52">
        <f t="shared" si="1"/>
        <v>0</v>
      </c>
      <c r="N21" s="57" cm="1">
        <f t="array" ref="N21">_xlfn.IFS(M21&gt;=1,30,M21&lt;1,M21*30)</f>
        <v>0</v>
      </c>
      <c r="O21" s="54">
        <f t="shared" si="0"/>
        <v>0</v>
      </c>
      <c r="P21" s="52">
        <f t="shared" si="2"/>
        <v>0</v>
      </c>
      <c r="Q21" s="57" cm="1">
        <f t="array" ref="Q21">_xlfn.IFS(P21&gt;=1,30,P21&lt;1,P21*30)</f>
        <v>0</v>
      </c>
      <c r="R21" s="65">
        <f t="shared" si="3"/>
        <v>0</v>
      </c>
      <c r="S21" s="57" cm="1">
        <f t="array" ref="S21">_xlfn.IFS(R21&gt;=0.15,10,R21&lt;0.15,R21/0.15*10)</f>
        <v>0</v>
      </c>
      <c r="T21" s="60"/>
      <c r="U21" s="58"/>
      <c r="V21" s="56">
        <f t="shared" si="4"/>
        <v>0</v>
      </c>
      <c r="W21" s="63" t="str">
        <f t="shared" si="5"/>
        <v>不合格</v>
      </c>
      <c r="X21" s="84"/>
      <c r="Y21" s="84"/>
      <c r="Z21" s="84"/>
      <c r="AA21" s="84"/>
      <c r="AB21" s="84"/>
    </row>
    <row r="22" spans="1:28" ht="24.95" customHeight="1">
      <c r="A22" s="34" t="s">
        <v>64</v>
      </c>
      <c r="B22" s="35">
        <v>19</v>
      </c>
      <c r="C22" s="35" t="s">
        <v>1027</v>
      </c>
      <c r="D22" s="35" t="s">
        <v>68</v>
      </c>
      <c r="E22" s="33">
        <v>64.900000000000006</v>
      </c>
      <c r="F22" s="35" t="s">
        <v>69</v>
      </c>
      <c r="G22" s="35">
        <v>812.18</v>
      </c>
      <c r="H22" s="35">
        <v>0</v>
      </c>
      <c r="I22" s="35">
        <v>17</v>
      </c>
      <c r="J22" s="36">
        <v>0</v>
      </c>
      <c r="K22" s="36">
        <v>0</v>
      </c>
      <c r="L22" s="89">
        <v>1400</v>
      </c>
      <c r="M22" s="52">
        <f t="shared" si="1"/>
        <v>0.58012857142857144</v>
      </c>
      <c r="N22" s="57" cm="1">
        <f t="array" ref="N22">_xlfn.IFS(M22&gt;=1,30,M22&lt;1,M22*30)</f>
        <v>17.403857142857142</v>
      </c>
      <c r="O22" s="54">
        <f t="shared" si="0"/>
        <v>0</v>
      </c>
      <c r="P22" s="52">
        <f t="shared" si="2"/>
        <v>0</v>
      </c>
      <c r="Q22" s="57" cm="1">
        <f t="array" ref="Q22">_xlfn.IFS(P22&gt;=1,30,P22&lt;1,P22*30)</f>
        <v>0</v>
      </c>
      <c r="R22" s="65">
        <f t="shared" si="3"/>
        <v>0</v>
      </c>
      <c r="S22" s="57" cm="1">
        <f t="array" ref="S22">_xlfn.IFS(R22&gt;=0.15,10,R22&lt;0.15,R22/0.15*10)</f>
        <v>0</v>
      </c>
      <c r="T22" s="60"/>
      <c r="U22" s="58"/>
      <c r="V22" s="56">
        <f t="shared" si="4"/>
        <v>17.403857142857142</v>
      </c>
      <c r="W22" s="63" t="str">
        <f t="shared" si="5"/>
        <v>不合格</v>
      </c>
      <c r="X22" s="84"/>
      <c r="Y22" s="84"/>
      <c r="Z22" s="84"/>
      <c r="AA22" s="84"/>
      <c r="AB22" s="84"/>
    </row>
    <row r="23" spans="1:28" ht="24.95" customHeight="1">
      <c r="A23" s="34" t="s">
        <v>64</v>
      </c>
      <c r="B23" s="35">
        <v>20</v>
      </c>
      <c r="C23" s="35" t="s">
        <v>1012</v>
      </c>
      <c r="D23" s="35" t="s">
        <v>100</v>
      </c>
      <c r="E23" s="33">
        <v>44.97</v>
      </c>
      <c r="F23" s="35" t="s">
        <v>101</v>
      </c>
      <c r="G23" s="35">
        <v>0</v>
      </c>
      <c r="H23" s="35">
        <v>0</v>
      </c>
      <c r="I23" s="35">
        <v>0</v>
      </c>
      <c r="J23" s="36">
        <v>0</v>
      </c>
      <c r="K23" s="36">
        <v>0</v>
      </c>
      <c r="L23" s="89">
        <v>1400</v>
      </c>
      <c r="M23" s="52">
        <f t="shared" si="1"/>
        <v>0</v>
      </c>
      <c r="N23" s="57" cm="1">
        <f t="array" ref="N23">_xlfn.IFS(M23&gt;=1,30,M23&lt;1,M23*30)</f>
        <v>0</v>
      </c>
      <c r="O23" s="54">
        <f t="shared" si="0"/>
        <v>0</v>
      </c>
      <c r="P23" s="52">
        <f t="shared" si="2"/>
        <v>0</v>
      </c>
      <c r="Q23" s="57" cm="1">
        <f t="array" ref="Q23">_xlfn.IFS(P23&gt;=1,30,P23&lt;1,P23*30)</f>
        <v>0</v>
      </c>
      <c r="R23" s="65">
        <f t="shared" si="3"/>
        <v>0</v>
      </c>
      <c r="S23" s="57" cm="1">
        <f t="array" ref="S23">_xlfn.IFS(R23&gt;=0.15,10,R23&lt;0.15,R23/0.15*10)</f>
        <v>0</v>
      </c>
      <c r="T23" s="60"/>
      <c r="U23" s="58"/>
      <c r="V23" s="56">
        <f t="shared" si="4"/>
        <v>0</v>
      </c>
      <c r="W23" s="63" t="str">
        <f t="shared" si="5"/>
        <v>不合格</v>
      </c>
      <c r="X23" s="84"/>
      <c r="Y23" s="84"/>
      <c r="Z23" s="84"/>
      <c r="AA23" s="84"/>
      <c r="AB23" s="84"/>
    </row>
    <row r="24" spans="1:28" ht="24.95" customHeight="1">
      <c r="A24" s="34" t="s">
        <v>64</v>
      </c>
      <c r="B24" s="35">
        <v>21</v>
      </c>
      <c r="C24" s="35" t="s">
        <v>1028</v>
      </c>
      <c r="D24" s="35" t="s">
        <v>98</v>
      </c>
      <c r="E24" s="33">
        <v>66</v>
      </c>
      <c r="F24" s="35" t="s">
        <v>99</v>
      </c>
      <c r="G24" s="35">
        <v>0</v>
      </c>
      <c r="H24" s="35">
        <v>0</v>
      </c>
      <c r="I24" s="35">
        <v>0</v>
      </c>
      <c r="J24" s="36">
        <v>0</v>
      </c>
      <c r="K24" s="36">
        <v>0</v>
      </c>
      <c r="L24" s="89">
        <v>1400</v>
      </c>
      <c r="M24" s="52">
        <f t="shared" si="1"/>
        <v>0</v>
      </c>
      <c r="N24" s="57" cm="1">
        <f t="array" ref="N24">_xlfn.IFS(M24&gt;=1,30,M24&lt;1,M24*30)</f>
        <v>0</v>
      </c>
      <c r="O24" s="54">
        <f t="shared" si="0"/>
        <v>0</v>
      </c>
      <c r="P24" s="52">
        <f t="shared" si="2"/>
        <v>0</v>
      </c>
      <c r="Q24" s="57" cm="1">
        <f t="array" ref="Q24">_xlfn.IFS(P24&gt;=1,30,P24&lt;1,P24*30)</f>
        <v>0</v>
      </c>
      <c r="R24" s="65">
        <f t="shared" si="3"/>
        <v>0</v>
      </c>
      <c r="S24" s="57" cm="1">
        <f t="array" ref="S24">_xlfn.IFS(R24&gt;=0.15,10,R24&lt;0.15,R24/0.15*10)</f>
        <v>0</v>
      </c>
      <c r="T24" s="60"/>
      <c r="U24" s="58"/>
      <c r="V24" s="56">
        <f t="shared" si="4"/>
        <v>0</v>
      </c>
      <c r="W24" s="63" t="str">
        <f t="shared" si="5"/>
        <v>不合格</v>
      </c>
      <c r="X24" s="84"/>
      <c r="Y24" s="84"/>
      <c r="Z24" s="84"/>
      <c r="AA24" s="84"/>
      <c r="AB24" s="84"/>
    </row>
    <row r="25" spans="1:28" ht="24.95" customHeight="1">
      <c r="A25" s="34" t="s">
        <v>64</v>
      </c>
      <c r="B25" s="35">
        <v>22</v>
      </c>
      <c r="C25" s="35" t="s">
        <v>1033</v>
      </c>
      <c r="D25" s="35" t="s">
        <v>102</v>
      </c>
      <c r="E25" s="33">
        <v>84.98</v>
      </c>
      <c r="F25" s="35" t="s">
        <v>101</v>
      </c>
      <c r="G25" s="35">
        <v>0</v>
      </c>
      <c r="H25" s="35">
        <v>0</v>
      </c>
      <c r="I25" s="35">
        <v>0</v>
      </c>
      <c r="J25" s="36">
        <v>0</v>
      </c>
      <c r="K25" s="36">
        <v>0</v>
      </c>
      <c r="L25" s="89">
        <v>1400</v>
      </c>
      <c r="M25" s="52">
        <f t="shared" si="1"/>
        <v>0</v>
      </c>
      <c r="N25" s="57" cm="1">
        <f t="array" ref="N25">_xlfn.IFS(M25&gt;=1,30,M25&lt;1,M25*30)</f>
        <v>0</v>
      </c>
      <c r="O25" s="54">
        <f t="shared" si="0"/>
        <v>0</v>
      </c>
      <c r="P25" s="52">
        <f t="shared" si="2"/>
        <v>0</v>
      </c>
      <c r="Q25" s="57" cm="1">
        <f t="array" ref="Q25">_xlfn.IFS(P25&gt;=1,30,P25&lt;1,P25*30)</f>
        <v>0</v>
      </c>
      <c r="R25" s="65">
        <f t="shared" si="3"/>
        <v>0</v>
      </c>
      <c r="S25" s="57" cm="1">
        <f t="array" ref="S25">_xlfn.IFS(R25&gt;=0.15,10,R25&lt;0.15,R25/0.15*10)</f>
        <v>0</v>
      </c>
      <c r="T25" s="60"/>
      <c r="U25" s="58"/>
      <c r="V25" s="56">
        <f t="shared" si="4"/>
        <v>0</v>
      </c>
      <c r="W25" s="63" t="str">
        <f t="shared" si="5"/>
        <v>不合格</v>
      </c>
      <c r="X25" s="84"/>
      <c r="Y25" s="84"/>
      <c r="Z25" s="84"/>
      <c r="AA25" s="84"/>
      <c r="AB25" s="84"/>
    </row>
    <row r="26" spans="1:28" ht="24.95" customHeight="1">
      <c r="A26" s="34" t="s">
        <v>64</v>
      </c>
      <c r="B26" s="35">
        <v>23</v>
      </c>
      <c r="C26" s="35" t="s">
        <v>1040</v>
      </c>
      <c r="D26" s="35" t="s">
        <v>74</v>
      </c>
      <c r="E26" s="33">
        <v>189.89</v>
      </c>
      <c r="F26" s="35" t="s">
        <v>75</v>
      </c>
      <c r="G26" s="35">
        <v>54.05</v>
      </c>
      <c r="H26" s="35">
        <v>0</v>
      </c>
      <c r="I26" s="35">
        <v>101</v>
      </c>
      <c r="J26" s="36">
        <v>17280</v>
      </c>
      <c r="K26" s="36">
        <v>0</v>
      </c>
      <c r="L26" s="89">
        <v>1400</v>
      </c>
      <c r="M26" s="52">
        <f t="shared" si="1"/>
        <v>3.8607142857142854E-2</v>
      </c>
      <c r="N26" s="57" cm="1">
        <f t="array" ref="N26">_xlfn.IFS(M26&gt;=1,30,M26&lt;1,M26*30)</f>
        <v>1.1582142857142856</v>
      </c>
      <c r="O26" s="54">
        <f t="shared" si="0"/>
        <v>9.1000052662067524E-3</v>
      </c>
      <c r="P26" s="52">
        <f t="shared" si="2"/>
        <v>1.1518994007856647</v>
      </c>
      <c r="Q26" s="57" cm="1">
        <f t="array" ref="Q26">_xlfn.IFS(P26&gt;=1,30,P26&lt;1,P26*30)</f>
        <v>30</v>
      </c>
      <c r="R26" s="65">
        <f t="shared" si="3"/>
        <v>0</v>
      </c>
      <c r="S26" s="57" cm="1">
        <f t="array" ref="S26">_xlfn.IFS(R26&gt;=0.15,10,R26&lt;0.15,R26/0.15*10)</f>
        <v>0</v>
      </c>
      <c r="T26" s="60"/>
      <c r="U26" s="58"/>
      <c r="V26" s="56">
        <f t="shared" si="4"/>
        <v>31.158214285714287</v>
      </c>
      <c r="W26" s="63" t="str">
        <f t="shared" si="5"/>
        <v>不合格</v>
      </c>
      <c r="X26" s="84"/>
      <c r="Y26" s="84"/>
      <c r="Z26" s="84"/>
      <c r="AA26" s="84"/>
      <c r="AB26" s="84"/>
    </row>
    <row r="27" spans="1:28" ht="24.95" customHeight="1">
      <c r="A27" s="34" t="s">
        <v>64</v>
      </c>
      <c r="B27" s="35">
        <v>24</v>
      </c>
      <c r="C27" s="35" t="s">
        <v>1026</v>
      </c>
      <c r="D27" s="35" t="s">
        <v>103</v>
      </c>
      <c r="E27" s="33">
        <v>63.4</v>
      </c>
      <c r="F27" s="35" t="s">
        <v>99</v>
      </c>
      <c r="G27" s="35">
        <v>0</v>
      </c>
      <c r="H27" s="35">
        <v>0</v>
      </c>
      <c r="I27" s="35">
        <v>0</v>
      </c>
      <c r="J27" s="36">
        <v>0</v>
      </c>
      <c r="K27" s="36">
        <v>0</v>
      </c>
      <c r="L27" s="89">
        <v>1400</v>
      </c>
      <c r="M27" s="52">
        <f t="shared" si="1"/>
        <v>0</v>
      </c>
      <c r="N27" s="57" cm="1">
        <f t="array" ref="N27">_xlfn.IFS(M27&gt;=1,30,M27&lt;1,M27*30)</f>
        <v>0</v>
      </c>
      <c r="O27" s="54">
        <f t="shared" si="0"/>
        <v>0</v>
      </c>
      <c r="P27" s="52">
        <f t="shared" si="2"/>
        <v>0</v>
      </c>
      <c r="Q27" s="57" cm="1">
        <f t="array" ref="Q27">_xlfn.IFS(P27&gt;=1,30,P27&lt;1,P27*30)</f>
        <v>0</v>
      </c>
      <c r="R27" s="65">
        <f t="shared" si="3"/>
        <v>0</v>
      </c>
      <c r="S27" s="57" cm="1">
        <f t="array" ref="S27">_xlfn.IFS(R27&gt;=0.15,10,R27&lt;0.15,R27/0.15*10)</f>
        <v>0</v>
      </c>
      <c r="T27" s="60"/>
      <c r="U27" s="58"/>
      <c r="V27" s="56">
        <f t="shared" si="4"/>
        <v>0</v>
      </c>
      <c r="W27" s="63" t="str">
        <f t="shared" si="5"/>
        <v>不合格</v>
      </c>
      <c r="X27" s="84"/>
      <c r="Y27" s="84"/>
      <c r="Z27" s="84"/>
      <c r="AA27" s="84"/>
      <c r="AB27" s="84"/>
    </row>
    <row r="28" spans="1:28" ht="24.95" customHeight="1">
      <c r="A28" s="34" t="s">
        <v>64</v>
      </c>
      <c r="B28" s="35">
        <v>25</v>
      </c>
      <c r="C28" s="35" t="s">
        <v>1042</v>
      </c>
      <c r="D28" s="35" t="s">
        <v>105</v>
      </c>
      <c r="E28" s="33">
        <v>328</v>
      </c>
      <c r="F28" s="35" t="s">
        <v>106</v>
      </c>
      <c r="G28" s="35">
        <v>0</v>
      </c>
      <c r="H28" s="35">
        <v>0</v>
      </c>
      <c r="I28" s="35">
        <v>0</v>
      </c>
      <c r="J28" s="36">
        <v>0</v>
      </c>
      <c r="K28" s="36">
        <v>0</v>
      </c>
      <c r="L28" s="89">
        <v>1400</v>
      </c>
      <c r="M28" s="52">
        <f t="shared" si="1"/>
        <v>0</v>
      </c>
      <c r="N28" s="57" cm="1">
        <f t="array" ref="N28">_xlfn.IFS(M28&gt;=1,30,M28&lt;1,M28*30)</f>
        <v>0</v>
      </c>
      <c r="O28" s="54">
        <f t="shared" si="0"/>
        <v>0</v>
      </c>
      <c r="P28" s="52">
        <f t="shared" si="2"/>
        <v>0</v>
      </c>
      <c r="Q28" s="57" cm="1">
        <f t="array" ref="Q28">_xlfn.IFS(P28&gt;=1,30,P28&lt;1,P28*30)</f>
        <v>0</v>
      </c>
      <c r="R28" s="65">
        <f t="shared" si="3"/>
        <v>0</v>
      </c>
      <c r="S28" s="57" cm="1">
        <f t="array" ref="S28">_xlfn.IFS(R28&gt;=0.15,10,R28&lt;0.15,R28/0.15*10)</f>
        <v>0</v>
      </c>
      <c r="T28" s="60"/>
      <c r="U28" s="58"/>
      <c r="V28" s="56">
        <f t="shared" si="4"/>
        <v>0</v>
      </c>
      <c r="W28" s="63" t="str">
        <f t="shared" si="5"/>
        <v>不合格</v>
      </c>
      <c r="X28" s="84"/>
      <c r="Y28" s="84"/>
      <c r="Z28" s="84"/>
      <c r="AA28" s="84"/>
      <c r="AB28" s="84"/>
    </row>
    <row r="29" spans="1:28" ht="24.95" customHeight="1">
      <c r="A29" s="34" t="s">
        <v>64</v>
      </c>
      <c r="B29" s="35">
        <v>26</v>
      </c>
      <c r="C29" s="35" t="s">
        <v>1041</v>
      </c>
      <c r="D29" s="35" t="s">
        <v>107</v>
      </c>
      <c r="E29" s="33">
        <v>289.8</v>
      </c>
      <c r="F29" s="35" t="s">
        <v>108</v>
      </c>
      <c r="G29" s="35">
        <v>0</v>
      </c>
      <c r="H29" s="35">
        <v>0</v>
      </c>
      <c r="I29" s="35">
        <v>0</v>
      </c>
      <c r="J29" s="36">
        <v>0</v>
      </c>
      <c r="K29" s="36">
        <v>0</v>
      </c>
      <c r="L29" s="89">
        <v>1400</v>
      </c>
      <c r="M29" s="52">
        <f t="shared" si="1"/>
        <v>0</v>
      </c>
      <c r="N29" s="57" cm="1">
        <f t="array" ref="N29">_xlfn.IFS(M29&gt;=1,30,M29&lt;1,M29*30)</f>
        <v>0</v>
      </c>
      <c r="O29" s="54">
        <f t="shared" si="0"/>
        <v>0</v>
      </c>
      <c r="P29" s="52">
        <f t="shared" si="2"/>
        <v>0</v>
      </c>
      <c r="Q29" s="57" cm="1">
        <f t="array" ref="Q29">_xlfn.IFS(P29&gt;=1,30,P29&lt;1,P29*30)</f>
        <v>0</v>
      </c>
      <c r="R29" s="65">
        <f t="shared" si="3"/>
        <v>0</v>
      </c>
      <c r="S29" s="57" cm="1">
        <f t="array" ref="S29">_xlfn.IFS(R29&gt;=0.15,10,R29&lt;0.15,R29/0.15*10)</f>
        <v>0</v>
      </c>
      <c r="T29" s="60"/>
      <c r="U29" s="58"/>
      <c r="V29" s="56">
        <f t="shared" si="4"/>
        <v>0</v>
      </c>
      <c r="W29" s="63" t="str">
        <f t="shared" si="5"/>
        <v>不合格</v>
      </c>
      <c r="X29" s="84"/>
      <c r="Y29" s="84"/>
      <c r="Z29" s="84"/>
      <c r="AA29" s="84"/>
      <c r="AB29" s="84"/>
    </row>
    <row r="30" spans="1:28" ht="24.95" customHeight="1">
      <c r="A30" s="34" t="s">
        <v>64</v>
      </c>
      <c r="B30" s="35">
        <v>27</v>
      </c>
      <c r="C30" s="35" t="s">
        <v>1039</v>
      </c>
      <c r="D30" s="35" t="s">
        <v>109</v>
      </c>
      <c r="E30" s="33">
        <v>189.8</v>
      </c>
      <c r="F30" s="35" t="s">
        <v>108</v>
      </c>
      <c r="G30" s="35">
        <v>0</v>
      </c>
      <c r="H30" s="35">
        <v>0</v>
      </c>
      <c r="I30" s="35">
        <v>0</v>
      </c>
      <c r="J30" s="36">
        <v>0</v>
      </c>
      <c r="K30" s="36">
        <v>0</v>
      </c>
      <c r="L30" s="89">
        <v>800</v>
      </c>
      <c r="M30" s="52">
        <f t="shared" si="1"/>
        <v>0</v>
      </c>
      <c r="N30" s="57" cm="1">
        <f t="array" ref="N30">_xlfn.IFS(M30&gt;=1,30,M30&lt;1,M30*30)</f>
        <v>0</v>
      </c>
      <c r="O30" s="54">
        <f t="shared" si="0"/>
        <v>0</v>
      </c>
      <c r="P30" s="52">
        <f t="shared" si="2"/>
        <v>0</v>
      </c>
      <c r="Q30" s="57" cm="1">
        <f t="array" ref="Q30">_xlfn.IFS(P30&gt;=1,30,P30&lt;1,P30*30)</f>
        <v>0</v>
      </c>
      <c r="R30" s="65">
        <f t="shared" si="3"/>
        <v>0</v>
      </c>
      <c r="S30" s="57" cm="1">
        <f t="array" ref="S30">_xlfn.IFS(R30&gt;=0.15,10,R30&lt;0.15,R30/0.15*10)</f>
        <v>0</v>
      </c>
      <c r="T30" s="60"/>
      <c r="U30" s="58"/>
      <c r="V30" s="56">
        <f t="shared" si="4"/>
        <v>0</v>
      </c>
      <c r="W30" s="63" t="str">
        <f t="shared" si="5"/>
        <v>不合格</v>
      </c>
      <c r="X30" s="84"/>
      <c r="Y30" s="84"/>
      <c r="Z30" s="84"/>
      <c r="AA30" s="84"/>
      <c r="AB30" s="84"/>
    </row>
    <row r="31" spans="1:28" ht="24.95" customHeight="1">
      <c r="A31" s="34" t="s">
        <v>64</v>
      </c>
      <c r="B31" s="35">
        <v>28</v>
      </c>
      <c r="C31" s="35" t="s">
        <v>1037</v>
      </c>
      <c r="D31" s="35" t="s">
        <v>110</v>
      </c>
      <c r="E31" s="33">
        <v>154.78</v>
      </c>
      <c r="F31" s="35" t="s">
        <v>108</v>
      </c>
      <c r="G31" s="35">
        <v>0</v>
      </c>
      <c r="H31" s="35">
        <v>0</v>
      </c>
      <c r="I31" s="35">
        <v>0</v>
      </c>
      <c r="J31" s="36">
        <v>0</v>
      </c>
      <c r="K31" s="36">
        <v>0</v>
      </c>
      <c r="L31" s="89">
        <v>1400</v>
      </c>
      <c r="M31" s="52">
        <f t="shared" si="1"/>
        <v>0</v>
      </c>
      <c r="N31" s="57" cm="1">
        <f t="array" ref="N31">_xlfn.IFS(M31&gt;=1,30,M31&lt;1,M31*30)</f>
        <v>0</v>
      </c>
      <c r="O31" s="54">
        <f t="shared" si="0"/>
        <v>0</v>
      </c>
      <c r="P31" s="52">
        <f t="shared" si="2"/>
        <v>0</v>
      </c>
      <c r="Q31" s="57" cm="1">
        <f t="array" ref="Q31">_xlfn.IFS(P31&gt;=1,30,P31&lt;1,P31*30)</f>
        <v>0</v>
      </c>
      <c r="R31" s="65">
        <f t="shared" si="3"/>
        <v>0</v>
      </c>
      <c r="S31" s="57" cm="1">
        <f t="array" ref="S31">_xlfn.IFS(R31&gt;=0.15,10,R31&lt;0.15,R31/0.15*10)</f>
        <v>0</v>
      </c>
      <c r="T31" s="60"/>
      <c r="U31" s="58"/>
      <c r="V31" s="56">
        <f t="shared" si="4"/>
        <v>0</v>
      </c>
      <c r="W31" s="63" t="str">
        <f t="shared" si="5"/>
        <v>不合格</v>
      </c>
      <c r="X31" s="84"/>
      <c r="Y31" s="84"/>
      <c r="Z31" s="84"/>
      <c r="AA31" s="84"/>
      <c r="AB31" s="84"/>
    </row>
    <row r="32" spans="1:28" ht="24.95" customHeight="1">
      <c r="A32" s="34" t="s">
        <v>64</v>
      </c>
      <c r="B32" s="35">
        <v>29</v>
      </c>
      <c r="C32" s="35" t="s">
        <v>1043</v>
      </c>
      <c r="D32" s="35" t="s">
        <v>111</v>
      </c>
      <c r="E32" s="33">
        <v>529.79999999999995</v>
      </c>
      <c r="F32" s="35" t="s">
        <v>108</v>
      </c>
      <c r="G32" s="35">
        <v>0</v>
      </c>
      <c r="H32" s="35">
        <v>0</v>
      </c>
      <c r="I32" s="35">
        <v>0</v>
      </c>
      <c r="J32" s="36">
        <v>0</v>
      </c>
      <c r="K32" s="36">
        <v>0</v>
      </c>
      <c r="L32" s="89">
        <v>1400</v>
      </c>
      <c r="M32" s="52">
        <f t="shared" si="1"/>
        <v>0</v>
      </c>
      <c r="N32" s="57" cm="1">
        <f t="array" ref="N32">_xlfn.IFS(M32&gt;=1,30,M32&lt;1,M32*30)</f>
        <v>0</v>
      </c>
      <c r="O32" s="54">
        <f t="shared" si="0"/>
        <v>0</v>
      </c>
      <c r="P32" s="52">
        <f t="shared" si="2"/>
        <v>0</v>
      </c>
      <c r="Q32" s="57" cm="1">
        <f t="array" ref="Q32">_xlfn.IFS(P32&gt;=1,30,P32&lt;1,P32*30)</f>
        <v>0</v>
      </c>
      <c r="R32" s="65">
        <f t="shared" si="3"/>
        <v>0</v>
      </c>
      <c r="S32" s="57" cm="1">
        <f t="array" ref="S32">_xlfn.IFS(R32&gt;=0.15,10,R32&lt;0.15,R32/0.15*10)</f>
        <v>0</v>
      </c>
      <c r="T32" s="60"/>
      <c r="U32" s="58"/>
      <c r="V32" s="56">
        <f t="shared" si="4"/>
        <v>0</v>
      </c>
      <c r="W32" s="63" t="str">
        <f t="shared" si="5"/>
        <v>不合格</v>
      </c>
      <c r="X32" s="84"/>
      <c r="Y32" s="84"/>
      <c r="Z32" s="84"/>
      <c r="AA32" s="84"/>
      <c r="AB32" s="84"/>
    </row>
    <row r="33" spans="1:28" ht="24.95" customHeight="1">
      <c r="A33" s="34" t="s">
        <v>64</v>
      </c>
      <c r="B33" s="35">
        <v>30</v>
      </c>
      <c r="C33" s="35" t="s">
        <v>1034</v>
      </c>
      <c r="D33" s="35" t="s">
        <v>112</v>
      </c>
      <c r="E33" s="33">
        <v>89.9</v>
      </c>
      <c r="F33" s="35" t="s">
        <v>83</v>
      </c>
      <c r="G33" s="35">
        <v>0</v>
      </c>
      <c r="H33" s="35">
        <v>0</v>
      </c>
      <c r="I33" s="35">
        <v>0</v>
      </c>
      <c r="J33" s="36">
        <v>0</v>
      </c>
      <c r="K33" s="36">
        <v>0</v>
      </c>
      <c r="L33" s="89">
        <v>1400</v>
      </c>
      <c r="M33" s="52">
        <f t="shared" si="1"/>
        <v>0</v>
      </c>
      <c r="N33" s="57" cm="1">
        <f t="array" ref="N33">_xlfn.IFS(M33&gt;=1,30,M33&lt;1,M33*30)</f>
        <v>0</v>
      </c>
      <c r="O33" s="54">
        <f t="shared" si="0"/>
        <v>0</v>
      </c>
      <c r="P33" s="52">
        <f t="shared" si="2"/>
        <v>0</v>
      </c>
      <c r="Q33" s="57" cm="1">
        <f t="array" ref="Q33">_xlfn.IFS(P33&gt;=1,30,P33&lt;1,P33*30)</f>
        <v>0</v>
      </c>
      <c r="R33" s="65">
        <f t="shared" si="3"/>
        <v>0</v>
      </c>
      <c r="S33" s="57" cm="1">
        <f t="array" ref="S33">_xlfn.IFS(R33&gt;=0.15,10,R33&lt;0.15,R33/0.15*10)</f>
        <v>0</v>
      </c>
      <c r="T33" s="60"/>
      <c r="U33" s="58"/>
      <c r="V33" s="56">
        <f t="shared" si="4"/>
        <v>0</v>
      </c>
      <c r="W33" s="63" t="str">
        <f t="shared" si="5"/>
        <v>不合格</v>
      </c>
      <c r="X33" s="84"/>
      <c r="Y33" s="84"/>
      <c r="Z33" s="84"/>
      <c r="AA33" s="84"/>
      <c r="AB33" s="84"/>
    </row>
    <row r="34" spans="1:28" ht="24.95" customHeight="1">
      <c r="A34" s="34" t="s">
        <v>64</v>
      </c>
      <c r="B34" s="35">
        <v>31</v>
      </c>
      <c r="C34" s="35" t="s">
        <v>1021</v>
      </c>
      <c r="D34" s="35" t="s">
        <v>113</v>
      </c>
      <c r="E34" s="33">
        <v>59.8</v>
      </c>
      <c r="F34" s="35" t="s">
        <v>101</v>
      </c>
      <c r="G34" s="35">
        <v>0</v>
      </c>
      <c r="H34" s="35">
        <v>0</v>
      </c>
      <c r="I34" s="35">
        <v>0</v>
      </c>
      <c r="J34" s="36">
        <v>0</v>
      </c>
      <c r="K34" s="36">
        <v>0</v>
      </c>
      <c r="L34" s="89">
        <v>1400</v>
      </c>
      <c r="M34" s="52">
        <f t="shared" si="1"/>
        <v>0</v>
      </c>
      <c r="N34" s="57" cm="1">
        <f t="array" ref="N34">_xlfn.IFS(M34&gt;=1,30,M34&lt;1,M34*30)</f>
        <v>0</v>
      </c>
      <c r="O34" s="54">
        <f t="shared" si="0"/>
        <v>0</v>
      </c>
      <c r="P34" s="52">
        <f t="shared" si="2"/>
        <v>0</v>
      </c>
      <c r="Q34" s="57" cm="1">
        <f t="array" ref="Q34">_xlfn.IFS(P34&gt;=1,30,P34&lt;1,P34*30)</f>
        <v>0</v>
      </c>
      <c r="R34" s="65">
        <f t="shared" si="3"/>
        <v>0</v>
      </c>
      <c r="S34" s="57" cm="1">
        <f t="array" ref="S34">_xlfn.IFS(R34&gt;=0.15,10,R34&lt;0.15,R34/0.15*10)</f>
        <v>0</v>
      </c>
      <c r="T34" s="60"/>
      <c r="U34" s="58"/>
      <c r="V34" s="56">
        <f t="shared" si="4"/>
        <v>0</v>
      </c>
      <c r="W34" s="63" t="str">
        <f t="shared" si="5"/>
        <v>不合格</v>
      </c>
      <c r="X34" s="84"/>
      <c r="Y34" s="84"/>
      <c r="Z34" s="84"/>
      <c r="AA34" s="84"/>
      <c r="AB34" s="84"/>
    </row>
    <row r="35" spans="1:28" ht="24.95" customHeight="1">
      <c r="A35" s="34" t="s">
        <v>64</v>
      </c>
      <c r="B35" s="35">
        <v>32</v>
      </c>
      <c r="C35" s="35">
        <v>20147342</v>
      </c>
      <c r="D35" s="35" t="s">
        <v>114</v>
      </c>
      <c r="E35" s="33">
        <v>78.900000000000006</v>
      </c>
      <c r="F35" s="35" t="s">
        <v>71</v>
      </c>
      <c r="G35" s="35">
        <v>0</v>
      </c>
      <c r="H35" s="35">
        <v>0</v>
      </c>
      <c r="I35" s="35">
        <v>0</v>
      </c>
      <c r="J35" s="36">
        <v>0</v>
      </c>
      <c r="K35" s="36">
        <v>0</v>
      </c>
      <c r="L35" s="89">
        <v>1400</v>
      </c>
      <c r="M35" s="52">
        <f t="shared" si="1"/>
        <v>0</v>
      </c>
      <c r="N35" s="57" cm="1">
        <f t="array" ref="N35">_xlfn.IFS(M35&gt;=1,30,M35&lt;1,M35*30)</f>
        <v>0</v>
      </c>
      <c r="O35" s="54">
        <f t="shared" ref="O35:O66" si="6">J35/E35/10000</f>
        <v>0</v>
      </c>
      <c r="P35" s="52">
        <f t="shared" si="2"/>
        <v>0</v>
      </c>
      <c r="Q35" s="57" cm="1">
        <f t="array" ref="Q35">_xlfn.IFS(P35&gt;=1,30,P35&lt;1,P35*30)</f>
        <v>0</v>
      </c>
      <c r="R35" s="65">
        <f t="shared" si="3"/>
        <v>0</v>
      </c>
      <c r="S35" s="57" cm="1">
        <f t="array" ref="S35">_xlfn.IFS(R35&gt;=0.15,10,R35&lt;0.15,R35/0.15*10)</f>
        <v>0</v>
      </c>
      <c r="T35" s="60"/>
      <c r="U35" s="58"/>
      <c r="V35" s="56">
        <f t="shared" si="4"/>
        <v>0</v>
      </c>
      <c r="W35" s="63" t="str">
        <f t="shared" si="5"/>
        <v>不合格</v>
      </c>
      <c r="X35" s="84"/>
      <c r="Y35" s="84"/>
      <c r="Z35" s="84"/>
      <c r="AA35" s="84"/>
      <c r="AB35" s="84"/>
    </row>
    <row r="36" spans="1:28" ht="24.95" customHeight="1">
      <c r="A36" s="34" t="s">
        <v>64</v>
      </c>
      <c r="B36" s="35">
        <v>33</v>
      </c>
      <c r="C36" s="35" t="s">
        <v>1038</v>
      </c>
      <c r="D36" s="35" t="s">
        <v>115</v>
      </c>
      <c r="E36" s="33">
        <v>161.80000000000001</v>
      </c>
      <c r="F36" s="35" t="s">
        <v>116</v>
      </c>
      <c r="G36" s="35">
        <v>0</v>
      </c>
      <c r="H36" s="35">
        <v>0</v>
      </c>
      <c r="I36" s="35">
        <v>0</v>
      </c>
      <c r="J36" s="36">
        <v>0</v>
      </c>
      <c r="K36" s="36">
        <v>0</v>
      </c>
      <c r="L36" s="89">
        <v>1400</v>
      </c>
      <c r="M36" s="52">
        <f t="shared" si="1"/>
        <v>0</v>
      </c>
      <c r="N36" s="57" cm="1">
        <f t="array" ref="N36">_xlfn.IFS(M36&gt;=1,30,M36&lt;1,M36*30)</f>
        <v>0</v>
      </c>
      <c r="O36" s="54">
        <f t="shared" si="6"/>
        <v>0</v>
      </c>
      <c r="P36" s="52">
        <f t="shared" si="2"/>
        <v>0</v>
      </c>
      <c r="Q36" s="57" cm="1">
        <f t="array" ref="Q36">_xlfn.IFS(P36&gt;=1,30,P36&lt;1,P36*30)</f>
        <v>0</v>
      </c>
      <c r="R36" s="65">
        <f t="shared" si="3"/>
        <v>0</v>
      </c>
      <c r="S36" s="57" cm="1">
        <f t="array" ref="S36">_xlfn.IFS(R36&gt;=0.15,10,R36&lt;0.15,R36/0.15*10)</f>
        <v>0</v>
      </c>
      <c r="T36" s="60"/>
      <c r="U36" s="58"/>
      <c r="V36" s="56">
        <f t="shared" si="4"/>
        <v>0</v>
      </c>
      <c r="W36" s="63" t="str">
        <f t="shared" si="5"/>
        <v>不合格</v>
      </c>
      <c r="X36" s="84"/>
      <c r="Y36" s="84"/>
      <c r="Z36" s="84"/>
      <c r="AA36" s="84"/>
      <c r="AB36" s="84"/>
    </row>
    <row r="37" spans="1:28" ht="24.95" customHeight="1">
      <c r="A37" s="34" t="s">
        <v>64</v>
      </c>
      <c r="B37" s="35">
        <v>34</v>
      </c>
      <c r="C37" s="35" t="s">
        <v>1020</v>
      </c>
      <c r="D37" s="35" t="s">
        <v>117</v>
      </c>
      <c r="E37" s="33">
        <v>51.53</v>
      </c>
      <c r="F37" s="35" t="s">
        <v>67</v>
      </c>
      <c r="G37" s="35">
        <v>0</v>
      </c>
      <c r="H37" s="35">
        <v>0</v>
      </c>
      <c r="I37" s="35">
        <v>0</v>
      </c>
      <c r="J37" s="36">
        <v>0</v>
      </c>
      <c r="K37" s="36">
        <v>0</v>
      </c>
      <c r="L37" s="89">
        <v>1400</v>
      </c>
      <c r="M37" s="52">
        <f t="shared" si="1"/>
        <v>0</v>
      </c>
      <c r="N37" s="57" cm="1">
        <f t="array" ref="N37">_xlfn.IFS(M37&gt;=1,30,M37&lt;1,M37*30)</f>
        <v>0</v>
      </c>
      <c r="O37" s="54">
        <f t="shared" si="6"/>
        <v>0</v>
      </c>
      <c r="P37" s="52">
        <f t="shared" si="2"/>
        <v>0</v>
      </c>
      <c r="Q37" s="57" cm="1">
        <f t="array" ref="Q37">_xlfn.IFS(P37&gt;=1,30,P37&lt;1,P37*30)</f>
        <v>0</v>
      </c>
      <c r="R37" s="65">
        <f t="shared" si="3"/>
        <v>0</v>
      </c>
      <c r="S37" s="57" cm="1">
        <f t="array" ref="S37">_xlfn.IFS(R37&gt;=0.15,10,R37&lt;0.15,R37/0.15*10)</f>
        <v>0</v>
      </c>
      <c r="T37" s="60"/>
      <c r="U37" s="58"/>
      <c r="V37" s="56">
        <f t="shared" si="4"/>
        <v>0</v>
      </c>
      <c r="W37" s="63" t="str">
        <f t="shared" si="5"/>
        <v>不合格</v>
      </c>
      <c r="X37" s="84"/>
      <c r="Y37" s="84"/>
      <c r="Z37" s="84"/>
      <c r="AA37" s="84"/>
      <c r="AB37" s="84"/>
    </row>
    <row r="38" spans="1:28" ht="24.95" customHeight="1">
      <c r="A38" s="34" t="s">
        <v>64</v>
      </c>
      <c r="B38" s="35">
        <v>35</v>
      </c>
      <c r="C38" s="35" t="s">
        <v>1031</v>
      </c>
      <c r="D38" s="35" t="s">
        <v>118</v>
      </c>
      <c r="E38" s="33">
        <v>79.855999999999995</v>
      </c>
      <c r="F38" s="35" t="s">
        <v>119</v>
      </c>
      <c r="G38" s="35">
        <v>0</v>
      </c>
      <c r="H38" s="35">
        <v>0</v>
      </c>
      <c r="I38" s="35">
        <v>0</v>
      </c>
      <c r="J38" s="36">
        <v>0</v>
      </c>
      <c r="K38" s="36">
        <v>0</v>
      </c>
      <c r="L38" s="89">
        <v>1400</v>
      </c>
      <c r="M38" s="52">
        <f t="shared" si="1"/>
        <v>0</v>
      </c>
      <c r="N38" s="57" cm="1">
        <f t="array" ref="N38">_xlfn.IFS(M38&gt;=1,30,M38&lt;1,M38*30)</f>
        <v>0</v>
      </c>
      <c r="O38" s="54">
        <f t="shared" si="6"/>
        <v>0</v>
      </c>
      <c r="P38" s="52">
        <f t="shared" si="2"/>
        <v>0</v>
      </c>
      <c r="Q38" s="57" cm="1">
        <f t="array" ref="Q38">_xlfn.IFS(P38&gt;=1,30,P38&lt;1,P38*30)</f>
        <v>0</v>
      </c>
      <c r="R38" s="65">
        <f t="shared" si="3"/>
        <v>0</v>
      </c>
      <c r="S38" s="57" cm="1">
        <f t="array" ref="S38">_xlfn.IFS(R38&gt;=0.15,10,R38&lt;0.15,R38/0.15*10)</f>
        <v>0</v>
      </c>
      <c r="T38" s="60"/>
      <c r="U38" s="58"/>
      <c r="V38" s="56">
        <f t="shared" si="4"/>
        <v>0</v>
      </c>
      <c r="W38" s="63" t="str">
        <f t="shared" si="5"/>
        <v>不合格</v>
      </c>
      <c r="X38" s="84"/>
      <c r="Y38" s="84"/>
      <c r="Z38" s="84"/>
      <c r="AA38" s="84"/>
      <c r="AB38" s="84"/>
    </row>
    <row r="39" spans="1:28" ht="24.95" customHeight="1">
      <c r="A39" s="34" t="s">
        <v>64</v>
      </c>
      <c r="B39" s="35">
        <v>36</v>
      </c>
      <c r="C39" s="35" t="s">
        <v>1025</v>
      </c>
      <c r="D39" s="35" t="s">
        <v>1</v>
      </c>
      <c r="E39" s="33">
        <v>59.96</v>
      </c>
      <c r="F39" s="35" t="s">
        <v>67</v>
      </c>
      <c r="G39" s="35">
        <v>1427.34</v>
      </c>
      <c r="H39" s="35">
        <v>0</v>
      </c>
      <c r="I39" s="35">
        <v>0</v>
      </c>
      <c r="J39" s="36">
        <v>0</v>
      </c>
      <c r="K39" s="36">
        <v>0</v>
      </c>
      <c r="L39" s="89">
        <v>1400</v>
      </c>
      <c r="M39" s="52">
        <f t="shared" si="1"/>
        <v>1.0195285714285713</v>
      </c>
      <c r="N39" s="57" cm="1">
        <f t="array" ref="N39">_xlfn.IFS(M39&gt;=1,30,M39&lt;1,M39*30)</f>
        <v>30</v>
      </c>
      <c r="O39" s="54">
        <f t="shared" si="6"/>
        <v>0</v>
      </c>
      <c r="P39" s="52">
        <f t="shared" si="2"/>
        <v>0</v>
      </c>
      <c r="Q39" s="57" cm="1">
        <f t="array" ref="Q39">_xlfn.IFS(P39&gt;=1,30,P39&lt;1,P39*30)</f>
        <v>0</v>
      </c>
      <c r="R39" s="65">
        <f t="shared" si="3"/>
        <v>0</v>
      </c>
      <c r="S39" s="57" cm="1">
        <f t="array" ref="S39">_xlfn.IFS(R39&gt;=0.15,10,R39&lt;0.15,R39/0.15*10)</f>
        <v>0</v>
      </c>
      <c r="T39" s="60"/>
      <c r="U39" s="58"/>
      <c r="V39" s="56">
        <f t="shared" si="4"/>
        <v>30</v>
      </c>
      <c r="W39" s="63" t="str">
        <f t="shared" si="5"/>
        <v>不合格</v>
      </c>
      <c r="X39" s="84"/>
      <c r="Y39" s="84"/>
      <c r="Z39" s="84"/>
      <c r="AA39" s="84"/>
      <c r="AB39" s="84"/>
    </row>
    <row r="40" spans="1:28" ht="24.95" customHeight="1">
      <c r="A40" s="34" t="s">
        <v>64</v>
      </c>
      <c r="B40" s="35">
        <v>37</v>
      </c>
      <c r="C40" s="35">
        <v>20096183</v>
      </c>
      <c r="D40" s="35" t="s">
        <v>120</v>
      </c>
      <c r="E40" s="33">
        <v>46</v>
      </c>
      <c r="F40" s="35" t="s">
        <v>101</v>
      </c>
      <c r="G40" s="35">
        <v>0</v>
      </c>
      <c r="H40" s="35">
        <v>0</v>
      </c>
      <c r="I40" s="35">
        <v>0</v>
      </c>
      <c r="J40" s="36">
        <v>0</v>
      </c>
      <c r="K40" s="36">
        <v>0</v>
      </c>
      <c r="L40" s="89">
        <v>1400</v>
      </c>
      <c r="M40" s="52">
        <f t="shared" si="1"/>
        <v>0</v>
      </c>
      <c r="N40" s="57" cm="1">
        <f t="array" ref="N40">_xlfn.IFS(M40&gt;=1,30,M40&lt;1,M40*30)</f>
        <v>0</v>
      </c>
      <c r="O40" s="54">
        <f t="shared" si="6"/>
        <v>0</v>
      </c>
      <c r="P40" s="52">
        <f t="shared" si="2"/>
        <v>0</v>
      </c>
      <c r="Q40" s="57" cm="1">
        <f t="array" ref="Q40">_xlfn.IFS(P40&gt;=1,30,P40&lt;1,P40*30)</f>
        <v>0</v>
      </c>
      <c r="R40" s="65">
        <f t="shared" si="3"/>
        <v>0</v>
      </c>
      <c r="S40" s="57" cm="1">
        <f t="array" ref="S40">_xlfn.IFS(R40&gt;=0.15,10,R40&lt;0.15,R40/0.15*10)</f>
        <v>0</v>
      </c>
      <c r="T40" s="60"/>
      <c r="U40" s="58"/>
      <c r="V40" s="56">
        <f t="shared" si="4"/>
        <v>0</v>
      </c>
      <c r="W40" s="63" t="str">
        <f t="shared" si="5"/>
        <v>不合格</v>
      </c>
      <c r="X40" s="84"/>
      <c r="Y40" s="84"/>
      <c r="Z40" s="84"/>
      <c r="AA40" s="84"/>
      <c r="AB40" s="84"/>
    </row>
    <row r="41" spans="1:28" ht="24.95" customHeight="1">
      <c r="A41" s="34" t="s">
        <v>64</v>
      </c>
      <c r="B41" s="35">
        <v>38</v>
      </c>
      <c r="C41" s="35" t="s">
        <v>1016</v>
      </c>
      <c r="D41" s="35" t="s">
        <v>121</v>
      </c>
      <c r="E41" s="33">
        <v>47.5</v>
      </c>
      <c r="F41" s="35" t="s">
        <v>122</v>
      </c>
      <c r="G41" s="35">
        <v>0</v>
      </c>
      <c r="H41" s="35">
        <v>0</v>
      </c>
      <c r="I41" s="35">
        <v>0</v>
      </c>
      <c r="J41" s="36">
        <v>0</v>
      </c>
      <c r="K41" s="36">
        <v>0</v>
      </c>
      <c r="L41" s="89">
        <v>1400</v>
      </c>
      <c r="M41" s="52">
        <f t="shared" si="1"/>
        <v>0</v>
      </c>
      <c r="N41" s="57" cm="1">
        <f t="array" ref="N41">_xlfn.IFS(M41&gt;=1,30,M41&lt;1,M41*30)</f>
        <v>0</v>
      </c>
      <c r="O41" s="54">
        <f t="shared" si="6"/>
        <v>0</v>
      </c>
      <c r="P41" s="52">
        <f t="shared" si="2"/>
        <v>0</v>
      </c>
      <c r="Q41" s="57" cm="1">
        <f t="array" ref="Q41">_xlfn.IFS(P41&gt;=1,30,P41&lt;1,P41*30)</f>
        <v>0</v>
      </c>
      <c r="R41" s="65">
        <f t="shared" si="3"/>
        <v>0</v>
      </c>
      <c r="S41" s="57" cm="1">
        <f t="array" ref="S41">_xlfn.IFS(R41&gt;=0.15,10,R41&lt;0.15,R41/0.15*10)</f>
        <v>0</v>
      </c>
      <c r="T41" s="60"/>
      <c r="U41" s="58"/>
      <c r="V41" s="56">
        <f t="shared" si="4"/>
        <v>0</v>
      </c>
      <c r="W41" s="63" t="str">
        <f t="shared" si="5"/>
        <v>不合格</v>
      </c>
      <c r="X41" s="84"/>
      <c r="Y41" s="84"/>
      <c r="Z41" s="84"/>
      <c r="AA41" s="84"/>
      <c r="AB41" s="84"/>
    </row>
    <row r="42" spans="1:28" ht="24.95" customHeight="1">
      <c r="A42" s="34" t="s">
        <v>64</v>
      </c>
      <c r="B42" s="35">
        <v>39</v>
      </c>
      <c r="C42" s="35">
        <v>20156748</v>
      </c>
      <c r="D42" s="35" t="s">
        <v>76</v>
      </c>
      <c r="E42" s="33">
        <v>41.95</v>
      </c>
      <c r="F42" s="35" t="s">
        <v>77</v>
      </c>
      <c r="G42" s="35">
        <v>0.01</v>
      </c>
      <c r="H42" s="35">
        <v>0</v>
      </c>
      <c r="I42" s="35">
        <v>0</v>
      </c>
      <c r="J42" s="36">
        <v>0</v>
      </c>
      <c r="K42" s="36">
        <v>0</v>
      </c>
      <c r="L42" s="89">
        <v>800</v>
      </c>
      <c r="M42" s="52">
        <f t="shared" si="1"/>
        <v>1.2500000000000001E-5</v>
      </c>
      <c r="N42" s="57" cm="1">
        <f t="array" ref="N42">_xlfn.IFS(M42&gt;=1,30,M42&lt;1,M42*30)</f>
        <v>3.7500000000000001E-4</v>
      </c>
      <c r="O42" s="54">
        <f t="shared" si="6"/>
        <v>0</v>
      </c>
      <c r="P42" s="52">
        <f t="shared" si="2"/>
        <v>0</v>
      </c>
      <c r="Q42" s="57" cm="1">
        <f t="array" ref="Q42">_xlfn.IFS(P42&gt;=1,30,P42&lt;1,P42*30)</f>
        <v>0</v>
      </c>
      <c r="R42" s="65">
        <f t="shared" si="3"/>
        <v>0</v>
      </c>
      <c r="S42" s="57" cm="1">
        <f t="array" ref="S42">_xlfn.IFS(R42&gt;=0.15,10,R42&lt;0.15,R42/0.15*10)</f>
        <v>0</v>
      </c>
      <c r="T42" s="60"/>
      <c r="U42" s="58"/>
      <c r="V42" s="56">
        <f t="shared" si="4"/>
        <v>3.7500000000000001E-4</v>
      </c>
      <c r="W42" s="63" t="str">
        <f t="shared" si="5"/>
        <v>不合格</v>
      </c>
      <c r="X42" s="84"/>
      <c r="Y42" s="84"/>
      <c r="Z42" s="84"/>
      <c r="AA42" s="84"/>
      <c r="AB42" s="84"/>
    </row>
    <row r="43" spans="1:28" ht="24.95" customHeight="1">
      <c r="A43" s="34" t="s">
        <v>64</v>
      </c>
      <c r="B43" s="35">
        <v>40</v>
      </c>
      <c r="C43" s="35">
        <v>20157495</v>
      </c>
      <c r="D43" s="35" t="s">
        <v>123</v>
      </c>
      <c r="E43" s="33">
        <v>45</v>
      </c>
      <c r="F43" s="35" t="s">
        <v>101</v>
      </c>
      <c r="G43" s="35">
        <v>0</v>
      </c>
      <c r="H43" s="35">
        <v>0</v>
      </c>
      <c r="I43" s="35">
        <v>0</v>
      </c>
      <c r="J43" s="36">
        <v>0</v>
      </c>
      <c r="K43" s="36">
        <v>0</v>
      </c>
      <c r="L43" s="89">
        <v>1400</v>
      </c>
      <c r="M43" s="52">
        <f t="shared" si="1"/>
        <v>0</v>
      </c>
      <c r="N43" s="57" cm="1">
        <f t="array" ref="N43">_xlfn.IFS(M43&gt;=1,30,M43&lt;1,M43*30)</f>
        <v>0</v>
      </c>
      <c r="O43" s="54">
        <f t="shared" si="6"/>
        <v>0</v>
      </c>
      <c r="P43" s="52">
        <f t="shared" si="2"/>
        <v>0</v>
      </c>
      <c r="Q43" s="57" cm="1">
        <f t="array" ref="Q43">_xlfn.IFS(P43&gt;=1,30,P43&lt;1,P43*30)</f>
        <v>0</v>
      </c>
      <c r="R43" s="65">
        <f t="shared" si="3"/>
        <v>0</v>
      </c>
      <c r="S43" s="57" cm="1">
        <f t="array" ref="S43">_xlfn.IFS(R43&gt;=0.15,10,R43&lt;0.15,R43/0.15*10)</f>
        <v>0</v>
      </c>
      <c r="T43" s="60"/>
      <c r="U43" s="58"/>
      <c r="V43" s="56">
        <f t="shared" si="4"/>
        <v>0</v>
      </c>
      <c r="W43" s="63" t="str">
        <f t="shared" si="5"/>
        <v>不合格</v>
      </c>
      <c r="X43" s="84"/>
      <c r="Y43" s="84"/>
      <c r="Z43" s="84"/>
      <c r="AA43" s="84"/>
      <c r="AB43" s="84"/>
    </row>
    <row r="44" spans="1:28" ht="24.95" customHeight="1">
      <c r="A44" s="34" t="s">
        <v>64</v>
      </c>
      <c r="B44" s="35">
        <v>41</v>
      </c>
      <c r="C44" s="35" t="s">
        <v>1029</v>
      </c>
      <c r="D44" s="35" t="s">
        <v>124</v>
      </c>
      <c r="E44" s="33">
        <v>69.7</v>
      </c>
      <c r="F44" s="35" t="s">
        <v>125</v>
      </c>
      <c r="G44" s="35">
        <v>0</v>
      </c>
      <c r="H44" s="35">
        <v>0</v>
      </c>
      <c r="I44" s="35">
        <v>0</v>
      </c>
      <c r="J44" s="36">
        <v>0</v>
      </c>
      <c r="K44" s="36">
        <v>0</v>
      </c>
      <c r="L44" s="89">
        <v>1400</v>
      </c>
      <c r="M44" s="52">
        <f t="shared" si="1"/>
        <v>0</v>
      </c>
      <c r="N44" s="57" cm="1">
        <f t="array" ref="N44">_xlfn.IFS(M44&gt;=1,30,M44&lt;1,M44*30)</f>
        <v>0</v>
      </c>
      <c r="O44" s="54">
        <f t="shared" si="6"/>
        <v>0</v>
      </c>
      <c r="P44" s="52">
        <f t="shared" si="2"/>
        <v>0</v>
      </c>
      <c r="Q44" s="57" cm="1">
        <f t="array" ref="Q44">_xlfn.IFS(P44&gt;=1,30,P44&lt;1,P44*30)</f>
        <v>0</v>
      </c>
      <c r="R44" s="65">
        <f t="shared" si="3"/>
        <v>0</v>
      </c>
      <c r="S44" s="57" cm="1">
        <f t="array" ref="S44">_xlfn.IFS(R44&gt;=0.15,10,R44&lt;0.15,R44/0.15*10)</f>
        <v>0</v>
      </c>
      <c r="T44" s="60"/>
      <c r="U44" s="58"/>
      <c r="V44" s="56">
        <f t="shared" si="4"/>
        <v>0</v>
      </c>
      <c r="W44" s="63" t="str">
        <f t="shared" si="5"/>
        <v>不合格</v>
      </c>
      <c r="X44" s="84"/>
      <c r="Y44" s="84"/>
      <c r="Z44" s="84"/>
      <c r="AA44" s="84"/>
      <c r="AB44" s="84"/>
    </row>
    <row r="45" spans="1:28" ht="24.95" customHeight="1">
      <c r="A45" s="34" t="s">
        <v>64</v>
      </c>
      <c r="B45" s="35">
        <v>42</v>
      </c>
      <c r="C45" s="35" t="s">
        <v>1032</v>
      </c>
      <c r="D45" s="35" t="s">
        <v>126</v>
      </c>
      <c r="E45" s="33">
        <v>83.97</v>
      </c>
      <c r="F45" s="35" t="s">
        <v>89</v>
      </c>
      <c r="G45" s="35">
        <v>0</v>
      </c>
      <c r="H45" s="35">
        <v>0</v>
      </c>
      <c r="I45" s="35">
        <v>0</v>
      </c>
      <c r="J45" s="36">
        <v>0</v>
      </c>
      <c r="K45" s="36">
        <v>0</v>
      </c>
      <c r="L45" s="89">
        <v>1400</v>
      </c>
      <c r="M45" s="52">
        <f t="shared" si="1"/>
        <v>0</v>
      </c>
      <c r="N45" s="57" cm="1">
        <f t="array" ref="N45">_xlfn.IFS(M45&gt;=1,30,M45&lt;1,M45*30)</f>
        <v>0</v>
      </c>
      <c r="O45" s="54">
        <f t="shared" si="6"/>
        <v>0</v>
      </c>
      <c r="P45" s="52">
        <f t="shared" si="2"/>
        <v>0</v>
      </c>
      <c r="Q45" s="57" cm="1">
        <f t="array" ref="Q45">_xlfn.IFS(P45&gt;=1,30,P45&lt;1,P45*30)</f>
        <v>0</v>
      </c>
      <c r="R45" s="65">
        <f t="shared" si="3"/>
        <v>0</v>
      </c>
      <c r="S45" s="57" cm="1">
        <f t="array" ref="S45">_xlfn.IFS(R45&gt;=0.15,10,R45&lt;0.15,R45/0.15*10)</f>
        <v>0</v>
      </c>
      <c r="T45" s="60"/>
      <c r="U45" s="58"/>
      <c r="V45" s="56">
        <f t="shared" si="4"/>
        <v>0</v>
      </c>
      <c r="W45" s="63" t="str">
        <f t="shared" si="5"/>
        <v>不合格</v>
      </c>
      <c r="X45" s="84"/>
      <c r="Y45" s="84"/>
      <c r="Z45" s="84"/>
      <c r="AA45" s="84"/>
      <c r="AB45" s="84"/>
    </row>
    <row r="46" spans="1:28" ht="24.95" customHeight="1">
      <c r="A46" s="34" t="s">
        <v>64</v>
      </c>
      <c r="B46" s="35">
        <v>43</v>
      </c>
      <c r="C46" s="35">
        <v>20159009</v>
      </c>
      <c r="D46" s="35" t="s">
        <v>127</v>
      </c>
      <c r="E46" s="33">
        <v>51.8</v>
      </c>
      <c r="F46" s="35" t="s">
        <v>81</v>
      </c>
      <c r="G46" s="35">
        <v>0</v>
      </c>
      <c r="H46" s="35">
        <v>0</v>
      </c>
      <c r="I46" s="35">
        <v>0</v>
      </c>
      <c r="J46" s="36">
        <v>0</v>
      </c>
      <c r="K46" s="36">
        <v>0</v>
      </c>
      <c r="L46" s="89">
        <v>1400</v>
      </c>
      <c r="M46" s="52">
        <f t="shared" si="1"/>
        <v>0</v>
      </c>
      <c r="N46" s="57" cm="1">
        <f t="array" ref="N46">_xlfn.IFS(M46&gt;=1,30,M46&lt;1,M46*30)</f>
        <v>0</v>
      </c>
      <c r="O46" s="54">
        <f t="shared" si="6"/>
        <v>0</v>
      </c>
      <c r="P46" s="52">
        <f t="shared" si="2"/>
        <v>0</v>
      </c>
      <c r="Q46" s="57" cm="1">
        <f t="array" ref="Q46">_xlfn.IFS(P46&gt;=1,30,P46&lt;1,P46*30)</f>
        <v>0</v>
      </c>
      <c r="R46" s="65">
        <f t="shared" si="3"/>
        <v>0</v>
      </c>
      <c r="S46" s="57" cm="1">
        <f t="array" ref="S46">_xlfn.IFS(R46&gt;=0.15,10,R46&lt;0.15,R46/0.15*10)</f>
        <v>0</v>
      </c>
      <c r="T46" s="60"/>
      <c r="U46" s="58"/>
      <c r="V46" s="56">
        <f t="shared" si="4"/>
        <v>0</v>
      </c>
      <c r="W46" s="63" t="str">
        <f t="shared" si="5"/>
        <v>不合格</v>
      </c>
      <c r="X46" s="84"/>
      <c r="Y46" s="84"/>
      <c r="Z46" s="84"/>
      <c r="AA46" s="84"/>
      <c r="AB46" s="84"/>
    </row>
    <row r="47" spans="1:28" ht="24.95" customHeight="1">
      <c r="A47" s="34" t="s">
        <v>64</v>
      </c>
      <c r="B47" s="35">
        <v>44</v>
      </c>
      <c r="C47" s="35">
        <v>20143820</v>
      </c>
      <c r="D47" s="35" t="s">
        <v>129</v>
      </c>
      <c r="E47" s="33">
        <v>69.92</v>
      </c>
      <c r="F47" s="35" t="s">
        <v>89</v>
      </c>
      <c r="G47" s="35">
        <v>0</v>
      </c>
      <c r="H47" s="35">
        <v>0</v>
      </c>
      <c r="I47" s="35">
        <v>0</v>
      </c>
      <c r="J47" s="36">
        <v>0</v>
      </c>
      <c r="K47" s="36">
        <v>0</v>
      </c>
      <c r="L47" s="89">
        <v>1400</v>
      </c>
      <c r="M47" s="52">
        <f t="shared" si="1"/>
        <v>0</v>
      </c>
      <c r="N47" s="57" cm="1">
        <f t="array" ref="N47">_xlfn.IFS(M47&gt;=1,30,M47&lt;1,M47*30)</f>
        <v>0</v>
      </c>
      <c r="O47" s="54">
        <f t="shared" si="6"/>
        <v>0</v>
      </c>
      <c r="P47" s="52">
        <f t="shared" si="2"/>
        <v>0</v>
      </c>
      <c r="Q47" s="57" cm="1">
        <f t="array" ref="Q47">_xlfn.IFS(P47&gt;=1,30,P47&lt;1,P47*30)</f>
        <v>0</v>
      </c>
      <c r="R47" s="65">
        <f t="shared" si="3"/>
        <v>0</v>
      </c>
      <c r="S47" s="57" cm="1">
        <f t="array" ref="S47">_xlfn.IFS(R47&gt;=0.15,10,R47&lt;0.15,R47/0.15*10)</f>
        <v>0</v>
      </c>
      <c r="T47" s="60"/>
      <c r="U47" s="58"/>
      <c r="V47" s="56">
        <f t="shared" si="4"/>
        <v>0</v>
      </c>
      <c r="W47" s="63" t="str">
        <f t="shared" si="5"/>
        <v>不合格</v>
      </c>
      <c r="X47" s="84"/>
      <c r="Y47" s="84"/>
      <c r="Z47" s="84"/>
      <c r="AA47" s="84"/>
      <c r="AB47" s="84"/>
    </row>
    <row r="48" spans="1:28" ht="24.95" customHeight="1">
      <c r="A48" s="34" t="s">
        <v>64</v>
      </c>
      <c r="B48" s="35">
        <v>45</v>
      </c>
      <c r="C48" s="35">
        <v>20143026</v>
      </c>
      <c r="D48" s="35" t="s">
        <v>130</v>
      </c>
      <c r="E48" s="33">
        <v>44</v>
      </c>
      <c r="F48" s="35" t="s">
        <v>99</v>
      </c>
      <c r="G48" s="35">
        <v>0</v>
      </c>
      <c r="H48" s="35">
        <v>0</v>
      </c>
      <c r="I48" s="35">
        <v>0</v>
      </c>
      <c r="J48" s="36">
        <v>0</v>
      </c>
      <c r="K48" s="36">
        <v>0</v>
      </c>
      <c r="L48" s="89">
        <v>1400</v>
      </c>
      <c r="M48" s="52">
        <f t="shared" si="1"/>
        <v>0</v>
      </c>
      <c r="N48" s="57" cm="1">
        <f t="array" ref="N48">_xlfn.IFS(M48&gt;=1,30,M48&lt;1,M48*30)</f>
        <v>0</v>
      </c>
      <c r="O48" s="54">
        <f t="shared" si="6"/>
        <v>0</v>
      </c>
      <c r="P48" s="52">
        <f t="shared" si="2"/>
        <v>0</v>
      </c>
      <c r="Q48" s="57" cm="1">
        <f t="array" ref="Q48">_xlfn.IFS(P48&gt;=1,30,P48&lt;1,P48*30)</f>
        <v>0</v>
      </c>
      <c r="R48" s="65">
        <f t="shared" si="3"/>
        <v>0</v>
      </c>
      <c r="S48" s="57" cm="1">
        <f t="array" ref="S48">_xlfn.IFS(R48&gt;=0.15,10,R48&lt;0.15,R48/0.15*10)</f>
        <v>0</v>
      </c>
      <c r="T48" s="60"/>
      <c r="U48" s="58"/>
      <c r="V48" s="56">
        <f t="shared" si="4"/>
        <v>0</v>
      </c>
      <c r="W48" s="63" t="str">
        <f t="shared" si="5"/>
        <v>不合格</v>
      </c>
      <c r="X48" s="84"/>
      <c r="Y48" s="84"/>
      <c r="Z48" s="84"/>
      <c r="AA48" s="84"/>
      <c r="AB48" s="84"/>
    </row>
    <row r="49" spans="1:28" ht="24.95" customHeight="1">
      <c r="A49" s="34" t="s">
        <v>64</v>
      </c>
      <c r="B49" s="35">
        <v>46</v>
      </c>
      <c r="C49" s="35">
        <v>20101138</v>
      </c>
      <c r="D49" s="35" t="s">
        <v>131</v>
      </c>
      <c r="E49" s="33">
        <v>45</v>
      </c>
      <c r="F49" s="35" t="s">
        <v>89</v>
      </c>
      <c r="G49" s="35">
        <v>0</v>
      </c>
      <c r="H49" s="35">
        <v>0</v>
      </c>
      <c r="I49" s="35">
        <v>0</v>
      </c>
      <c r="J49" s="36">
        <v>0</v>
      </c>
      <c r="K49" s="36">
        <v>0</v>
      </c>
      <c r="L49" s="89">
        <v>1400</v>
      </c>
      <c r="M49" s="52">
        <f t="shared" si="1"/>
        <v>0</v>
      </c>
      <c r="N49" s="57" cm="1">
        <f t="array" ref="N49">_xlfn.IFS(M49&gt;=1,30,M49&lt;1,M49*30)</f>
        <v>0</v>
      </c>
      <c r="O49" s="54">
        <f t="shared" si="6"/>
        <v>0</v>
      </c>
      <c r="P49" s="52">
        <f t="shared" si="2"/>
        <v>0</v>
      </c>
      <c r="Q49" s="57" cm="1">
        <f t="array" ref="Q49">_xlfn.IFS(P49&gt;=1,30,P49&lt;1,P49*30)</f>
        <v>0</v>
      </c>
      <c r="R49" s="65">
        <f t="shared" si="3"/>
        <v>0</v>
      </c>
      <c r="S49" s="57" cm="1">
        <f t="array" ref="S49">_xlfn.IFS(R49&gt;=0.15,10,R49&lt;0.15,R49/0.15*10)</f>
        <v>0</v>
      </c>
      <c r="T49" s="60"/>
      <c r="U49" s="58"/>
      <c r="V49" s="56">
        <f t="shared" si="4"/>
        <v>0</v>
      </c>
      <c r="W49" s="63" t="str">
        <f t="shared" si="5"/>
        <v>不合格</v>
      </c>
      <c r="X49" s="84"/>
      <c r="Y49" s="84"/>
      <c r="Z49" s="84"/>
      <c r="AA49" s="84"/>
      <c r="AB49" s="84"/>
    </row>
    <row r="50" spans="1:28" ht="24.95" customHeight="1">
      <c r="A50" s="34" t="s">
        <v>64</v>
      </c>
      <c r="B50" s="35">
        <v>47</v>
      </c>
      <c r="C50" s="35">
        <v>20157742</v>
      </c>
      <c r="D50" s="35" t="s">
        <v>128</v>
      </c>
      <c r="E50" s="33">
        <v>47.7</v>
      </c>
      <c r="F50" s="35" t="s">
        <v>89</v>
      </c>
      <c r="G50" s="35">
        <v>0</v>
      </c>
      <c r="H50" s="35">
        <v>0</v>
      </c>
      <c r="I50" s="35">
        <v>0</v>
      </c>
      <c r="J50" s="36">
        <v>0</v>
      </c>
      <c r="K50" s="36">
        <v>0</v>
      </c>
      <c r="L50" s="89">
        <v>1400</v>
      </c>
      <c r="M50" s="52">
        <f t="shared" si="1"/>
        <v>0</v>
      </c>
      <c r="N50" s="57" cm="1">
        <f t="array" ref="N50">_xlfn.IFS(M50&gt;=1,30,M50&lt;1,M50*30)</f>
        <v>0</v>
      </c>
      <c r="O50" s="54">
        <f t="shared" si="6"/>
        <v>0</v>
      </c>
      <c r="P50" s="52">
        <f t="shared" si="2"/>
        <v>0</v>
      </c>
      <c r="Q50" s="57" cm="1">
        <f t="array" ref="Q50">_xlfn.IFS(P50&gt;=1,30,P50&lt;1,P50*30)</f>
        <v>0</v>
      </c>
      <c r="R50" s="65">
        <f t="shared" si="3"/>
        <v>0</v>
      </c>
      <c r="S50" s="57" cm="1">
        <f t="array" ref="S50">_xlfn.IFS(R50&gt;=0.15,10,R50&lt;0.15,R50/0.15*10)</f>
        <v>0</v>
      </c>
      <c r="T50" s="60"/>
      <c r="U50" s="58"/>
      <c r="V50" s="56">
        <f t="shared" si="4"/>
        <v>0</v>
      </c>
      <c r="W50" s="63" t="str">
        <f t="shared" si="5"/>
        <v>不合格</v>
      </c>
      <c r="X50" s="84"/>
      <c r="Y50" s="84"/>
      <c r="Z50" s="84"/>
      <c r="AA50" s="84"/>
      <c r="AB50" s="84"/>
    </row>
    <row r="51" spans="1:28" ht="24.95" customHeight="1">
      <c r="A51" s="34" t="s">
        <v>64</v>
      </c>
      <c r="B51" s="35">
        <v>48</v>
      </c>
      <c r="C51" s="35">
        <v>20141107</v>
      </c>
      <c r="D51" s="35" t="s">
        <v>132</v>
      </c>
      <c r="E51" s="33">
        <v>49.8</v>
      </c>
      <c r="F51" s="35" t="s">
        <v>71</v>
      </c>
      <c r="G51" s="35">
        <v>0</v>
      </c>
      <c r="H51" s="35">
        <v>0</v>
      </c>
      <c r="I51" s="35">
        <v>0</v>
      </c>
      <c r="J51" s="36">
        <v>0</v>
      </c>
      <c r="K51" s="36">
        <v>0</v>
      </c>
      <c r="L51" s="89">
        <v>1400</v>
      </c>
      <c r="M51" s="52">
        <f t="shared" si="1"/>
        <v>0</v>
      </c>
      <c r="N51" s="57" cm="1">
        <f t="array" ref="N51">_xlfn.IFS(M51&gt;=1,30,M51&lt;1,M51*30)</f>
        <v>0</v>
      </c>
      <c r="O51" s="54">
        <f t="shared" si="6"/>
        <v>0</v>
      </c>
      <c r="P51" s="52">
        <f t="shared" si="2"/>
        <v>0</v>
      </c>
      <c r="Q51" s="57" cm="1">
        <f t="array" ref="Q51">_xlfn.IFS(P51&gt;=1,30,P51&lt;1,P51*30)</f>
        <v>0</v>
      </c>
      <c r="R51" s="65">
        <f t="shared" si="3"/>
        <v>0</v>
      </c>
      <c r="S51" s="57" cm="1">
        <f t="array" ref="S51">_xlfn.IFS(R51&gt;=0.15,10,R51&lt;0.15,R51/0.15*10)</f>
        <v>0</v>
      </c>
      <c r="T51" s="60"/>
      <c r="U51" s="58"/>
      <c r="V51" s="56">
        <f t="shared" si="4"/>
        <v>0</v>
      </c>
      <c r="W51" s="63" t="str">
        <f t="shared" si="5"/>
        <v>不合格</v>
      </c>
      <c r="X51" s="84"/>
      <c r="Y51" s="84"/>
      <c r="Z51" s="84"/>
      <c r="AA51" s="84"/>
      <c r="AB51" s="84"/>
    </row>
    <row r="52" spans="1:28" ht="24.95" customHeight="1">
      <c r="A52" s="34" t="s">
        <v>64</v>
      </c>
      <c r="B52" s="35">
        <v>49</v>
      </c>
      <c r="C52" s="35">
        <v>20143121</v>
      </c>
      <c r="D52" s="35" t="s">
        <v>133</v>
      </c>
      <c r="E52" s="33">
        <v>56</v>
      </c>
      <c r="F52" s="35" t="s">
        <v>89</v>
      </c>
      <c r="G52" s="35">
        <v>0</v>
      </c>
      <c r="H52" s="35">
        <v>0</v>
      </c>
      <c r="I52" s="35">
        <v>0</v>
      </c>
      <c r="J52" s="36">
        <v>0</v>
      </c>
      <c r="K52" s="36">
        <v>0</v>
      </c>
      <c r="L52" s="89">
        <v>1400</v>
      </c>
      <c r="M52" s="52">
        <f t="shared" si="1"/>
        <v>0</v>
      </c>
      <c r="N52" s="57" cm="1">
        <f t="array" ref="N52">_xlfn.IFS(M52&gt;=1,30,M52&lt;1,M52*30)</f>
        <v>0</v>
      </c>
      <c r="O52" s="54">
        <f t="shared" si="6"/>
        <v>0</v>
      </c>
      <c r="P52" s="52">
        <f t="shared" si="2"/>
        <v>0</v>
      </c>
      <c r="Q52" s="57" cm="1">
        <f t="array" ref="Q52">_xlfn.IFS(P52&gt;=1,30,P52&lt;1,P52*30)</f>
        <v>0</v>
      </c>
      <c r="R52" s="65">
        <f t="shared" si="3"/>
        <v>0</v>
      </c>
      <c r="S52" s="57" cm="1">
        <f t="array" ref="S52">_xlfn.IFS(R52&gt;=0.15,10,R52&lt;0.15,R52/0.15*10)</f>
        <v>0</v>
      </c>
      <c r="T52" s="60"/>
      <c r="U52" s="58"/>
      <c r="V52" s="56">
        <f t="shared" si="4"/>
        <v>0</v>
      </c>
      <c r="W52" s="63" t="str">
        <f t="shared" si="5"/>
        <v>不合格</v>
      </c>
      <c r="X52" s="84"/>
      <c r="Y52" s="84"/>
      <c r="Z52" s="84"/>
      <c r="AA52" s="84"/>
      <c r="AB52" s="84"/>
    </row>
    <row r="53" spans="1:28" ht="24.95" customHeight="1">
      <c r="A53" s="34" t="s">
        <v>64</v>
      </c>
      <c r="B53" s="35">
        <v>50</v>
      </c>
      <c r="C53" s="35">
        <v>20092987</v>
      </c>
      <c r="D53" s="35" t="s">
        <v>134</v>
      </c>
      <c r="E53" s="33">
        <v>75</v>
      </c>
      <c r="F53" s="35" t="s">
        <v>135</v>
      </c>
      <c r="G53" s="35">
        <v>0</v>
      </c>
      <c r="H53" s="35">
        <v>0</v>
      </c>
      <c r="I53" s="35">
        <v>0</v>
      </c>
      <c r="J53" s="36">
        <v>0</v>
      </c>
      <c r="K53" s="36">
        <v>0</v>
      </c>
      <c r="L53" s="89">
        <v>1400</v>
      </c>
      <c r="M53" s="52">
        <f t="shared" si="1"/>
        <v>0</v>
      </c>
      <c r="N53" s="57" cm="1">
        <f t="array" ref="N53">_xlfn.IFS(M53&gt;=1,30,M53&lt;1,M53*30)</f>
        <v>0</v>
      </c>
      <c r="O53" s="54">
        <f t="shared" si="6"/>
        <v>0</v>
      </c>
      <c r="P53" s="52">
        <f t="shared" si="2"/>
        <v>0</v>
      </c>
      <c r="Q53" s="57" cm="1">
        <f t="array" ref="Q53">_xlfn.IFS(P53&gt;=1,30,P53&lt;1,P53*30)</f>
        <v>0</v>
      </c>
      <c r="R53" s="65">
        <f t="shared" si="3"/>
        <v>0</v>
      </c>
      <c r="S53" s="57" cm="1">
        <f t="array" ref="S53">_xlfn.IFS(R53&gt;=0.15,10,R53&lt;0.15,R53/0.15*10)</f>
        <v>0</v>
      </c>
      <c r="T53" s="60"/>
      <c r="U53" s="58"/>
      <c r="V53" s="56">
        <f t="shared" si="4"/>
        <v>0</v>
      </c>
      <c r="W53" s="63" t="str">
        <f t="shared" si="5"/>
        <v>不合格</v>
      </c>
      <c r="X53" s="84"/>
      <c r="Y53" s="84"/>
      <c r="Z53" s="84"/>
      <c r="AA53" s="84"/>
      <c r="AB53" s="84"/>
    </row>
    <row r="54" spans="1:28" ht="24.95" customHeight="1">
      <c r="A54" s="34" t="s">
        <v>64</v>
      </c>
      <c r="B54" s="35">
        <v>51</v>
      </c>
      <c r="C54" s="35">
        <v>20142102</v>
      </c>
      <c r="D54" s="35" t="s">
        <v>136</v>
      </c>
      <c r="E54" s="33">
        <v>77.63</v>
      </c>
      <c r="F54" s="35" t="s">
        <v>104</v>
      </c>
      <c r="G54" s="35">
        <v>0</v>
      </c>
      <c r="H54" s="35">
        <v>0</v>
      </c>
      <c r="I54" s="35">
        <v>0</v>
      </c>
      <c r="J54" s="36">
        <v>0</v>
      </c>
      <c r="K54" s="36">
        <v>0</v>
      </c>
      <c r="L54" s="89">
        <v>1400</v>
      </c>
      <c r="M54" s="52">
        <f t="shared" si="1"/>
        <v>0</v>
      </c>
      <c r="N54" s="57" cm="1">
        <f t="array" ref="N54">_xlfn.IFS(M54&gt;=1,30,M54&lt;1,M54*30)</f>
        <v>0</v>
      </c>
      <c r="O54" s="54">
        <f t="shared" si="6"/>
        <v>0</v>
      </c>
      <c r="P54" s="52">
        <f t="shared" si="2"/>
        <v>0</v>
      </c>
      <c r="Q54" s="57" cm="1">
        <f t="array" ref="Q54">_xlfn.IFS(P54&gt;=1,30,P54&lt;1,P54*30)</f>
        <v>0</v>
      </c>
      <c r="R54" s="65">
        <f t="shared" si="3"/>
        <v>0</v>
      </c>
      <c r="S54" s="57" cm="1">
        <f t="array" ref="S54">_xlfn.IFS(R54&gt;=0.15,10,R54&lt;0.15,R54/0.15*10)</f>
        <v>0</v>
      </c>
      <c r="T54" s="60"/>
      <c r="U54" s="58"/>
      <c r="V54" s="56">
        <f t="shared" si="4"/>
        <v>0</v>
      </c>
      <c r="W54" s="63" t="str">
        <f t="shared" si="5"/>
        <v>不合格</v>
      </c>
      <c r="X54" s="84"/>
      <c r="Y54" s="84"/>
      <c r="Z54" s="84"/>
      <c r="AA54" s="84"/>
      <c r="AB54" s="84"/>
    </row>
    <row r="55" spans="1:28" ht="24.95" customHeight="1">
      <c r="A55" s="34" t="s">
        <v>64</v>
      </c>
      <c r="B55" s="35">
        <v>52</v>
      </c>
      <c r="C55" s="35">
        <v>20065466</v>
      </c>
      <c r="D55" s="35" t="s">
        <v>21</v>
      </c>
      <c r="E55" s="33">
        <v>79.3</v>
      </c>
      <c r="F55" s="35" t="s">
        <v>137</v>
      </c>
      <c r="G55" s="35">
        <v>0</v>
      </c>
      <c r="H55" s="35">
        <v>0</v>
      </c>
      <c r="I55" s="35">
        <v>0</v>
      </c>
      <c r="J55" s="36">
        <v>0</v>
      </c>
      <c r="K55" s="36">
        <v>0</v>
      </c>
      <c r="L55" s="89">
        <v>1400</v>
      </c>
      <c r="M55" s="52">
        <f t="shared" si="1"/>
        <v>0</v>
      </c>
      <c r="N55" s="57" cm="1">
        <f t="array" ref="N55">_xlfn.IFS(M55&gt;=1,30,M55&lt;1,M55*30)</f>
        <v>0</v>
      </c>
      <c r="O55" s="54">
        <f t="shared" si="6"/>
        <v>0</v>
      </c>
      <c r="P55" s="52">
        <f t="shared" si="2"/>
        <v>0</v>
      </c>
      <c r="Q55" s="57" cm="1">
        <f t="array" ref="Q55">_xlfn.IFS(P55&gt;=1,30,P55&lt;1,P55*30)</f>
        <v>0</v>
      </c>
      <c r="R55" s="65">
        <f t="shared" si="3"/>
        <v>0</v>
      </c>
      <c r="S55" s="57" cm="1">
        <f t="array" ref="S55">_xlfn.IFS(R55&gt;=0.15,10,R55&lt;0.15,R55/0.15*10)</f>
        <v>0</v>
      </c>
      <c r="T55" s="60"/>
      <c r="U55" s="58"/>
      <c r="V55" s="56">
        <f t="shared" si="4"/>
        <v>0</v>
      </c>
      <c r="W55" s="63" t="str">
        <f t="shared" si="5"/>
        <v>不合格</v>
      </c>
      <c r="X55" s="84"/>
      <c r="Y55" s="84"/>
      <c r="Z55" s="84"/>
      <c r="AA55" s="84"/>
      <c r="AB55" s="84"/>
    </row>
    <row r="56" spans="1:28" ht="24.95" customHeight="1">
      <c r="A56" s="34" t="s">
        <v>64</v>
      </c>
      <c r="B56" s="35">
        <v>53</v>
      </c>
      <c r="C56" s="35">
        <v>20104820</v>
      </c>
      <c r="D56" s="35" t="s">
        <v>138</v>
      </c>
      <c r="E56" s="33">
        <v>79.599999999999994</v>
      </c>
      <c r="F56" s="35" t="s">
        <v>89</v>
      </c>
      <c r="G56" s="35">
        <v>0</v>
      </c>
      <c r="H56" s="35">
        <v>0</v>
      </c>
      <c r="I56" s="35">
        <v>0</v>
      </c>
      <c r="J56" s="36">
        <v>0</v>
      </c>
      <c r="K56" s="36">
        <v>0</v>
      </c>
      <c r="L56" s="89">
        <v>1400</v>
      </c>
      <c r="M56" s="52">
        <f t="shared" si="1"/>
        <v>0</v>
      </c>
      <c r="N56" s="57" cm="1">
        <f t="array" ref="N56">_xlfn.IFS(M56&gt;=1,30,M56&lt;1,M56*30)</f>
        <v>0</v>
      </c>
      <c r="O56" s="54">
        <f t="shared" si="6"/>
        <v>0</v>
      </c>
      <c r="P56" s="52">
        <f t="shared" si="2"/>
        <v>0</v>
      </c>
      <c r="Q56" s="57" cm="1">
        <f t="array" ref="Q56">_xlfn.IFS(P56&gt;=1,30,P56&lt;1,P56*30)</f>
        <v>0</v>
      </c>
      <c r="R56" s="65">
        <f t="shared" si="3"/>
        <v>0</v>
      </c>
      <c r="S56" s="57" cm="1">
        <f t="array" ref="S56">_xlfn.IFS(R56&gt;=0.15,10,R56&lt;0.15,R56/0.15*10)</f>
        <v>0</v>
      </c>
      <c r="T56" s="60"/>
      <c r="U56" s="58"/>
      <c r="V56" s="56">
        <f t="shared" si="4"/>
        <v>0</v>
      </c>
      <c r="W56" s="63" t="str">
        <f t="shared" si="5"/>
        <v>不合格</v>
      </c>
      <c r="X56" s="84"/>
      <c r="Y56" s="84"/>
      <c r="Z56" s="84"/>
      <c r="AA56" s="84"/>
      <c r="AB56" s="84"/>
    </row>
    <row r="57" spans="1:28" ht="24.95" customHeight="1">
      <c r="A57" s="34" t="s">
        <v>64</v>
      </c>
      <c r="B57" s="35">
        <v>54</v>
      </c>
      <c r="C57" s="35">
        <v>20142104</v>
      </c>
      <c r="D57" s="35" t="s">
        <v>139</v>
      </c>
      <c r="E57" s="33">
        <v>85.38</v>
      </c>
      <c r="F57" s="35" t="s">
        <v>99</v>
      </c>
      <c r="G57" s="35">
        <v>0</v>
      </c>
      <c r="H57" s="35">
        <v>0</v>
      </c>
      <c r="I57" s="35">
        <v>0</v>
      </c>
      <c r="J57" s="36">
        <v>0</v>
      </c>
      <c r="K57" s="36">
        <v>0</v>
      </c>
      <c r="L57" s="89">
        <v>1400</v>
      </c>
      <c r="M57" s="52">
        <f t="shared" si="1"/>
        <v>0</v>
      </c>
      <c r="N57" s="57" cm="1">
        <f t="array" ref="N57">_xlfn.IFS(M57&gt;=1,30,M57&lt;1,M57*30)</f>
        <v>0</v>
      </c>
      <c r="O57" s="54">
        <f t="shared" si="6"/>
        <v>0</v>
      </c>
      <c r="P57" s="52">
        <f t="shared" si="2"/>
        <v>0</v>
      </c>
      <c r="Q57" s="57" cm="1">
        <f t="array" ref="Q57">_xlfn.IFS(P57&gt;=1,30,P57&lt;1,P57*30)</f>
        <v>0</v>
      </c>
      <c r="R57" s="65">
        <f t="shared" si="3"/>
        <v>0</v>
      </c>
      <c r="S57" s="57" cm="1">
        <f t="array" ref="S57">_xlfn.IFS(R57&gt;=0.15,10,R57&lt;0.15,R57/0.15*10)</f>
        <v>0</v>
      </c>
      <c r="T57" s="60"/>
      <c r="U57" s="58"/>
      <c r="V57" s="56">
        <f t="shared" si="4"/>
        <v>0</v>
      </c>
      <c r="W57" s="63" t="str">
        <f t="shared" si="5"/>
        <v>不合格</v>
      </c>
      <c r="X57" s="84"/>
      <c r="Y57" s="84"/>
      <c r="Z57" s="84"/>
      <c r="AA57" s="84"/>
      <c r="AB57" s="84"/>
    </row>
    <row r="58" spans="1:28" ht="24.95" customHeight="1">
      <c r="A58" s="34" t="s">
        <v>64</v>
      </c>
      <c r="B58" s="35">
        <v>55</v>
      </c>
      <c r="C58" s="35">
        <v>20133400</v>
      </c>
      <c r="D58" s="35" t="s">
        <v>140</v>
      </c>
      <c r="E58" s="33">
        <v>89.88</v>
      </c>
      <c r="F58" s="35" t="s">
        <v>104</v>
      </c>
      <c r="G58" s="35">
        <v>0</v>
      </c>
      <c r="H58" s="35">
        <v>0</v>
      </c>
      <c r="I58" s="35">
        <v>0</v>
      </c>
      <c r="J58" s="36">
        <v>0</v>
      </c>
      <c r="K58" s="36">
        <v>0</v>
      </c>
      <c r="L58" s="89">
        <v>1400</v>
      </c>
      <c r="M58" s="52">
        <f t="shared" si="1"/>
        <v>0</v>
      </c>
      <c r="N58" s="57" cm="1">
        <f t="array" ref="N58">_xlfn.IFS(M58&gt;=1,30,M58&lt;1,M58*30)</f>
        <v>0</v>
      </c>
      <c r="O58" s="54">
        <f t="shared" si="6"/>
        <v>0</v>
      </c>
      <c r="P58" s="52">
        <f t="shared" si="2"/>
        <v>0</v>
      </c>
      <c r="Q58" s="57" cm="1">
        <f t="array" ref="Q58">_xlfn.IFS(P58&gt;=1,30,P58&lt;1,P58*30)</f>
        <v>0</v>
      </c>
      <c r="R58" s="65">
        <f t="shared" si="3"/>
        <v>0</v>
      </c>
      <c r="S58" s="57" cm="1">
        <f t="array" ref="S58">_xlfn.IFS(R58&gt;=0.15,10,R58&lt;0.15,R58/0.15*10)</f>
        <v>0</v>
      </c>
      <c r="T58" s="60"/>
      <c r="U58" s="58"/>
      <c r="V58" s="56">
        <f t="shared" si="4"/>
        <v>0</v>
      </c>
      <c r="W58" s="63" t="str">
        <f t="shared" si="5"/>
        <v>不合格</v>
      </c>
      <c r="X58" s="84"/>
      <c r="Y58" s="84"/>
      <c r="Z58" s="84"/>
      <c r="AA58" s="84"/>
      <c r="AB58" s="84"/>
    </row>
    <row r="59" spans="1:28" ht="24.95" customHeight="1">
      <c r="A59" s="34" t="s">
        <v>64</v>
      </c>
      <c r="B59" s="35">
        <v>56</v>
      </c>
      <c r="C59" s="35">
        <v>20147675</v>
      </c>
      <c r="D59" s="35" t="s">
        <v>141</v>
      </c>
      <c r="E59" s="33">
        <v>89.9</v>
      </c>
      <c r="F59" s="35" t="s">
        <v>87</v>
      </c>
      <c r="G59" s="35">
        <v>0</v>
      </c>
      <c r="H59" s="35">
        <v>0</v>
      </c>
      <c r="I59" s="35">
        <v>0</v>
      </c>
      <c r="J59" s="36">
        <v>0</v>
      </c>
      <c r="K59" s="36">
        <v>0</v>
      </c>
      <c r="L59" s="89">
        <v>1400</v>
      </c>
      <c r="M59" s="52">
        <f t="shared" si="1"/>
        <v>0</v>
      </c>
      <c r="N59" s="57" cm="1">
        <f t="array" ref="N59">_xlfn.IFS(M59&gt;=1,30,M59&lt;1,M59*30)</f>
        <v>0</v>
      </c>
      <c r="O59" s="54">
        <f t="shared" si="6"/>
        <v>0</v>
      </c>
      <c r="P59" s="52">
        <f t="shared" si="2"/>
        <v>0</v>
      </c>
      <c r="Q59" s="57" cm="1">
        <f t="array" ref="Q59">_xlfn.IFS(P59&gt;=1,30,P59&lt;1,P59*30)</f>
        <v>0</v>
      </c>
      <c r="R59" s="65">
        <f t="shared" si="3"/>
        <v>0</v>
      </c>
      <c r="S59" s="57" cm="1">
        <f t="array" ref="S59">_xlfn.IFS(R59&gt;=0.15,10,R59&lt;0.15,R59/0.15*10)</f>
        <v>0</v>
      </c>
      <c r="T59" s="60"/>
      <c r="U59" s="58"/>
      <c r="V59" s="56">
        <f t="shared" si="4"/>
        <v>0</v>
      </c>
      <c r="W59" s="63" t="str">
        <f t="shared" si="5"/>
        <v>不合格</v>
      </c>
      <c r="X59" s="84"/>
      <c r="Y59" s="84"/>
      <c r="Z59" s="84"/>
      <c r="AA59" s="84"/>
      <c r="AB59" s="84"/>
    </row>
    <row r="60" spans="1:28" ht="24.95" customHeight="1">
      <c r="A60" s="34" t="s">
        <v>64</v>
      </c>
      <c r="B60" s="35">
        <v>57</v>
      </c>
      <c r="C60" s="35">
        <v>20142086</v>
      </c>
      <c r="D60" s="35" t="s">
        <v>142</v>
      </c>
      <c r="E60" s="33">
        <v>179.9</v>
      </c>
      <c r="F60" s="35" t="s">
        <v>143</v>
      </c>
      <c r="G60" s="35">
        <v>0</v>
      </c>
      <c r="H60" s="35">
        <v>0</v>
      </c>
      <c r="I60" s="35">
        <v>0</v>
      </c>
      <c r="J60" s="36">
        <v>0</v>
      </c>
      <c r="K60" s="36">
        <v>0</v>
      </c>
      <c r="L60" s="89">
        <v>1400</v>
      </c>
      <c r="M60" s="52">
        <f t="shared" si="1"/>
        <v>0</v>
      </c>
      <c r="N60" s="57" cm="1">
        <f t="array" ref="N60">_xlfn.IFS(M60&gt;=1,30,M60&lt;1,M60*30)</f>
        <v>0</v>
      </c>
      <c r="O60" s="54">
        <f t="shared" si="6"/>
        <v>0</v>
      </c>
      <c r="P60" s="52">
        <f t="shared" si="2"/>
        <v>0</v>
      </c>
      <c r="Q60" s="57" cm="1">
        <f t="array" ref="Q60">_xlfn.IFS(P60&gt;=1,30,P60&lt;1,P60*30)</f>
        <v>0</v>
      </c>
      <c r="R60" s="65">
        <f t="shared" si="3"/>
        <v>0</v>
      </c>
      <c r="S60" s="57" cm="1">
        <f t="array" ref="S60">_xlfn.IFS(R60&gt;=0.15,10,R60&lt;0.15,R60/0.15*10)</f>
        <v>0</v>
      </c>
      <c r="T60" s="60"/>
      <c r="U60" s="58"/>
      <c r="V60" s="56">
        <f t="shared" si="4"/>
        <v>0</v>
      </c>
      <c r="W60" s="63" t="str">
        <f t="shared" si="5"/>
        <v>不合格</v>
      </c>
      <c r="X60" s="84"/>
      <c r="Y60" s="84"/>
      <c r="Z60" s="84"/>
      <c r="AA60" s="84"/>
      <c r="AB60" s="84"/>
    </row>
    <row r="61" spans="1:28" ht="24.95" customHeight="1">
      <c r="A61" s="34" t="s">
        <v>64</v>
      </c>
      <c r="B61" s="35">
        <v>58</v>
      </c>
      <c r="C61" s="35">
        <v>20145967</v>
      </c>
      <c r="D61" s="35" t="s">
        <v>65</v>
      </c>
      <c r="E61" s="33">
        <v>479.6</v>
      </c>
      <c r="F61" s="35" t="s">
        <v>66</v>
      </c>
      <c r="G61" s="35">
        <v>5778.66</v>
      </c>
      <c r="H61" s="35">
        <v>0</v>
      </c>
      <c r="I61" s="35">
        <v>13742</v>
      </c>
      <c r="J61" s="36">
        <v>179592.89</v>
      </c>
      <c r="K61" s="36">
        <v>15</v>
      </c>
      <c r="L61" s="89">
        <v>1400</v>
      </c>
      <c r="M61" s="52">
        <f t="shared" si="1"/>
        <v>4.1276142857142855</v>
      </c>
      <c r="N61" s="57" cm="1">
        <f t="array" ref="N61">_xlfn.IFS(M61&gt;=1,30,M61&lt;1,M61*30)</f>
        <v>30</v>
      </c>
      <c r="O61" s="54">
        <f t="shared" si="6"/>
        <v>3.7446390742285243E-2</v>
      </c>
      <c r="P61" s="52">
        <f t="shared" si="2"/>
        <v>4.7400494610487645</v>
      </c>
      <c r="Q61" s="57" cm="1">
        <f t="array" ref="Q61">_xlfn.IFS(P61&gt;=1,30,P61&lt;1,P61*30)</f>
        <v>30</v>
      </c>
      <c r="R61" s="65">
        <f t="shared" si="3"/>
        <v>2.5957574939518852E-3</v>
      </c>
      <c r="S61" s="57" cm="1">
        <f t="array" ref="S61">_xlfn.IFS(R61&gt;=0.15,10,R61&lt;0.15,R61/0.15*10)</f>
        <v>0.17305049959679236</v>
      </c>
      <c r="T61" s="60"/>
      <c r="U61" s="58"/>
      <c r="V61" s="56">
        <f t="shared" si="4"/>
        <v>60.173050499596791</v>
      </c>
      <c r="W61" s="63" t="str">
        <f t="shared" si="5"/>
        <v>合格</v>
      </c>
      <c r="X61" s="84"/>
      <c r="Y61" s="84"/>
      <c r="Z61" s="84"/>
      <c r="AA61" s="84"/>
      <c r="AB61" s="84"/>
    </row>
    <row r="62" spans="1:28" ht="24.95" customHeight="1">
      <c r="A62" s="34" t="s">
        <v>64</v>
      </c>
      <c r="B62" s="35">
        <v>59</v>
      </c>
      <c r="C62" s="35">
        <v>20154982</v>
      </c>
      <c r="D62" s="35" t="s">
        <v>144</v>
      </c>
      <c r="E62" s="33">
        <v>74</v>
      </c>
      <c r="F62" s="35" t="s">
        <v>143</v>
      </c>
      <c r="G62" s="35">
        <v>0</v>
      </c>
      <c r="H62" s="35">
        <v>0</v>
      </c>
      <c r="I62" s="35">
        <v>0</v>
      </c>
      <c r="J62" s="36">
        <v>0</v>
      </c>
      <c r="K62" s="36">
        <v>0</v>
      </c>
      <c r="L62" s="89">
        <v>1400</v>
      </c>
      <c r="M62" s="52">
        <f t="shared" si="1"/>
        <v>0</v>
      </c>
      <c r="N62" s="57" cm="1">
        <f t="array" ref="N62">_xlfn.IFS(M62&gt;=1,30,M62&lt;1,M62*30)</f>
        <v>0</v>
      </c>
      <c r="O62" s="54">
        <f t="shared" si="6"/>
        <v>0</v>
      </c>
      <c r="P62" s="52">
        <f t="shared" si="2"/>
        <v>0</v>
      </c>
      <c r="Q62" s="57" cm="1">
        <f t="array" ref="Q62">_xlfn.IFS(P62&gt;=1,30,P62&lt;1,P62*30)</f>
        <v>0</v>
      </c>
      <c r="R62" s="65">
        <f t="shared" si="3"/>
        <v>0</v>
      </c>
      <c r="S62" s="57" cm="1">
        <f t="array" ref="S62">_xlfn.IFS(R62&gt;=0.15,10,R62&lt;0.15,R62/0.15*10)</f>
        <v>0</v>
      </c>
      <c r="T62" s="60"/>
      <c r="U62" s="58"/>
      <c r="V62" s="56">
        <f t="shared" si="4"/>
        <v>0</v>
      </c>
      <c r="W62" s="63" t="str">
        <f t="shared" si="5"/>
        <v>不合格</v>
      </c>
      <c r="X62" s="84"/>
      <c r="Y62" s="84"/>
      <c r="Z62" s="84"/>
      <c r="AA62" s="84"/>
      <c r="AB62" s="84"/>
    </row>
    <row r="63" spans="1:28" ht="24.95" customHeight="1">
      <c r="A63" s="34" t="s">
        <v>64</v>
      </c>
      <c r="B63" s="35">
        <v>60</v>
      </c>
      <c r="C63" s="35">
        <v>20115242</v>
      </c>
      <c r="D63" s="35" t="s">
        <v>145</v>
      </c>
      <c r="E63" s="33">
        <v>43.88</v>
      </c>
      <c r="F63" s="35" t="s">
        <v>101</v>
      </c>
      <c r="G63" s="35">
        <v>0</v>
      </c>
      <c r="H63" s="35">
        <v>0</v>
      </c>
      <c r="I63" s="35">
        <v>0</v>
      </c>
      <c r="J63" s="36">
        <v>0</v>
      </c>
      <c r="K63" s="36">
        <v>0</v>
      </c>
      <c r="L63" s="89">
        <v>1400</v>
      </c>
      <c r="M63" s="52">
        <f t="shared" si="1"/>
        <v>0</v>
      </c>
      <c r="N63" s="57" cm="1">
        <f t="array" ref="N63">_xlfn.IFS(M63&gt;=1,30,M63&lt;1,M63*30)</f>
        <v>0</v>
      </c>
      <c r="O63" s="54">
        <f t="shared" si="6"/>
        <v>0</v>
      </c>
      <c r="P63" s="52">
        <f t="shared" si="2"/>
        <v>0</v>
      </c>
      <c r="Q63" s="57" cm="1">
        <f t="array" ref="Q63">_xlfn.IFS(P63&gt;=1,30,P63&lt;1,P63*30)</f>
        <v>0</v>
      </c>
      <c r="R63" s="65">
        <f t="shared" si="3"/>
        <v>0</v>
      </c>
      <c r="S63" s="57" cm="1">
        <f t="array" ref="S63">_xlfn.IFS(R63&gt;=0.15,10,R63&lt;0.15,R63/0.15*10)</f>
        <v>0</v>
      </c>
      <c r="T63" s="60"/>
      <c r="U63" s="58"/>
      <c r="V63" s="56">
        <f t="shared" si="4"/>
        <v>0</v>
      </c>
      <c r="W63" s="63" t="str">
        <f t="shared" si="5"/>
        <v>不合格</v>
      </c>
      <c r="X63" s="84"/>
      <c r="Y63" s="84"/>
      <c r="Z63" s="84"/>
      <c r="AA63" s="84"/>
      <c r="AB63" s="84"/>
    </row>
    <row r="64" spans="1:28" ht="24.95" customHeight="1">
      <c r="A64" s="34" t="s">
        <v>64</v>
      </c>
      <c r="B64" s="35">
        <v>61</v>
      </c>
      <c r="C64" s="35">
        <v>98102100</v>
      </c>
      <c r="D64" s="35" t="s">
        <v>2</v>
      </c>
      <c r="E64" s="33">
        <v>51.971870000000003</v>
      </c>
      <c r="F64" s="35" t="s">
        <v>146</v>
      </c>
      <c r="G64" s="35">
        <v>0</v>
      </c>
      <c r="H64" s="35">
        <v>0</v>
      </c>
      <c r="I64" s="35">
        <v>0</v>
      </c>
      <c r="J64" s="36">
        <v>0</v>
      </c>
      <c r="K64" s="36">
        <v>0</v>
      </c>
      <c r="L64" s="89">
        <v>1400</v>
      </c>
      <c r="M64" s="52">
        <f t="shared" si="1"/>
        <v>0</v>
      </c>
      <c r="N64" s="57" cm="1">
        <f t="array" ref="N64">_xlfn.IFS(M64&gt;=1,30,M64&lt;1,M64*30)</f>
        <v>0</v>
      </c>
      <c r="O64" s="54">
        <f t="shared" si="6"/>
        <v>0</v>
      </c>
      <c r="P64" s="52">
        <f t="shared" si="2"/>
        <v>0</v>
      </c>
      <c r="Q64" s="57" cm="1">
        <f t="array" ref="Q64">_xlfn.IFS(P64&gt;=1,30,P64&lt;1,P64*30)</f>
        <v>0</v>
      </c>
      <c r="R64" s="65">
        <f t="shared" si="3"/>
        <v>0</v>
      </c>
      <c r="S64" s="57" cm="1">
        <f t="array" ref="S64">_xlfn.IFS(R64&gt;=0.15,10,R64&lt;0.15,R64/0.15*10)</f>
        <v>0</v>
      </c>
      <c r="T64" s="60"/>
      <c r="U64" s="58"/>
      <c r="V64" s="56">
        <f t="shared" si="4"/>
        <v>0</v>
      </c>
      <c r="W64" s="63" t="str">
        <f t="shared" si="5"/>
        <v>不合格</v>
      </c>
      <c r="X64" s="84"/>
      <c r="Y64" s="84"/>
      <c r="Z64" s="84"/>
      <c r="AA64" s="84"/>
      <c r="AB64" s="84"/>
    </row>
    <row r="65" spans="1:28" ht="24.95" customHeight="1">
      <c r="A65" s="34" t="s">
        <v>147</v>
      </c>
      <c r="B65" s="35">
        <v>62</v>
      </c>
      <c r="C65" s="35" t="s">
        <v>1011</v>
      </c>
      <c r="D65" s="35" t="s">
        <v>13</v>
      </c>
      <c r="E65" s="33">
        <v>40.950000000000003</v>
      </c>
      <c r="F65" s="35" t="s">
        <v>106</v>
      </c>
      <c r="G65" s="35">
        <v>0</v>
      </c>
      <c r="H65" s="35">
        <v>0</v>
      </c>
      <c r="I65" s="35">
        <v>0</v>
      </c>
      <c r="J65" s="36">
        <v>0</v>
      </c>
      <c r="K65" s="36">
        <v>0</v>
      </c>
      <c r="L65" s="89">
        <v>1400</v>
      </c>
      <c r="M65" s="52">
        <f t="shared" si="1"/>
        <v>0</v>
      </c>
      <c r="N65" s="57" cm="1">
        <f t="array" ref="N65">_xlfn.IFS(M65&gt;=1,30,M65&lt;1,M65*30)</f>
        <v>0</v>
      </c>
      <c r="O65" s="54">
        <f t="shared" si="6"/>
        <v>0</v>
      </c>
      <c r="P65" s="52">
        <f t="shared" si="2"/>
        <v>0</v>
      </c>
      <c r="Q65" s="57" cm="1">
        <f t="array" ref="Q65">_xlfn.IFS(P65&gt;=1,30,P65&lt;1,P65*30)</f>
        <v>0</v>
      </c>
      <c r="R65" s="65">
        <f t="shared" si="3"/>
        <v>0</v>
      </c>
      <c r="S65" s="57" cm="1">
        <f t="array" ref="S65">_xlfn.IFS(R65&gt;=0.15,10,R65&lt;0.15,R65/0.15*10)</f>
        <v>0</v>
      </c>
      <c r="T65" s="60"/>
      <c r="U65" s="58"/>
      <c r="V65" s="56">
        <f t="shared" si="4"/>
        <v>0</v>
      </c>
      <c r="W65" s="63" t="str">
        <f t="shared" si="5"/>
        <v>不合格</v>
      </c>
      <c r="X65" s="84"/>
      <c r="Y65" s="84"/>
      <c r="Z65" s="84"/>
      <c r="AA65" s="84"/>
      <c r="AB65" s="84"/>
    </row>
    <row r="66" spans="1:28" ht="24.95" customHeight="1">
      <c r="A66" s="34" t="s">
        <v>147</v>
      </c>
      <c r="B66" s="35">
        <v>63</v>
      </c>
      <c r="C66" s="35" t="s">
        <v>1334</v>
      </c>
      <c r="D66" s="35" t="s">
        <v>149</v>
      </c>
      <c r="E66" s="33">
        <v>135</v>
      </c>
      <c r="F66" s="35" t="s">
        <v>89</v>
      </c>
      <c r="G66" s="35">
        <v>0</v>
      </c>
      <c r="H66" s="35">
        <v>0</v>
      </c>
      <c r="I66" s="35">
        <v>0</v>
      </c>
      <c r="J66" s="36">
        <v>0</v>
      </c>
      <c r="K66" s="36">
        <v>0</v>
      </c>
      <c r="L66" s="89">
        <v>1400</v>
      </c>
      <c r="M66" s="52">
        <f t="shared" si="1"/>
        <v>0</v>
      </c>
      <c r="N66" s="57" cm="1">
        <f t="array" ref="N66">_xlfn.IFS(M66&gt;=1,30,M66&lt;1,M66*30)</f>
        <v>0</v>
      </c>
      <c r="O66" s="54">
        <f t="shared" si="6"/>
        <v>0</v>
      </c>
      <c r="P66" s="52">
        <f t="shared" si="2"/>
        <v>0</v>
      </c>
      <c r="Q66" s="57" cm="1">
        <f t="array" ref="Q66">_xlfn.IFS(P66&gt;=1,30,P66&lt;1,P66*30)</f>
        <v>0</v>
      </c>
      <c r="R66" s="65">
        <f t="shared" si="3"/>
        <v>0</v>
      </c>
      <c r="S66" s="57" cm="1">
        <f t="array" ref="S66">_xlfn.IFS(R66&gt;=0.15,10,R66&lt;0.15,R66/0.15*10)</f>
        <v>0</v>
      </c>
      <c r="T66" s="60"/>
      <c r="U66" s="58"/>
      <c r="V66" s="56">
        <f t="shared" si="4"/>
        <v>0</v>
      </c>
      <c r="W66" s="63" t="str">
        <f t="shared" si="5"/>
        <v>不合格</v>
      </c>
      <c r="X66" s="84"/>
      <c r="Y66" s="84"/>
      <c r="Z66" s="84"/>
      <c r="AA66" s="84"/>
      <c r="AB66" s="84"/>
    </row>
    <row r="67" spans="1:28" ht="24.95" customHeight="1">
      <c r="A67" s="34" t="s">
        <v>147</v>
      </c>
      <c r="B67" s="35">
        <v>64</v>
      </c>
      <c r="C67" s="35">
        <v>20122350</v>
      </c>
      <c r="D67" s="35" t="s">
        <v>150</v>
      </c>
      <c r="E67" s="33">
        <v>64.06</v>
      </c>
      <c r="F67" s="35" t="s">
        <v>104</v>
      </c>
      <c r="G67" s="35">
        <v>0</v>
      </c>
      <c r="H67" s="35">
        <v>0</v>
      </c>
      <c r="I67" s="35">
        <v>0</v>
      </c>
      <c r="J67" s="36">
        <v>0</v>
      </c>
      <c r="K67" s="36">
        <v>0</v>
      </c>
      <c r="L67" s="89">
        <v>1400</v>
      </c>
      <c r="M67" s="52">
        <f t="shared" si="1"/>
        <v>0</v>
      </c>
      <c r="N67" s="57" cm="1">
        <f t="array" ref="N67">_xlfn.IFS(M67&gt;=1,30,M67&lt;1,M67*30)</f>
        <v>0</v>
      </c>
      <c r="O67" s="54">
        <f t="shared" ref="O67:O72" si="7">J67/E67/10000</f>
        <v>0</v>
      </c>
      <c r="P67" s="52">
        <f t="shared" si="2"/>
        <v>0</v>
      </c>
      <c r="Q67" s="57" cm="1">
        <f t="array" ref="Q67">_xlfn.IFS(P67&gt;=1,30,P67&lt;1,P67*30)</f>
        <v>0</v>
      </c>
      <c r="R67" s="65">
        <f t="shared" si="3"/>
        <v>0</v>
      </c>
      <c r="S67" s="57" cm="1">
        <f t="array" ref="S67">_xlfn.IFS(R67&gt;=0.15,10,R67&lt;0.15,R67/0.15*10)</f>
        <v>0</v>
      </c>
      <c r="T67" s="60"/>
      <c r="U67" s="58"/>
      <c r="V67" s="56">
        <f t="shared" si="4"/>
        <v>0</v>
      </c>
      <c r="W67" s="63" t="str">
        <f t="shared" si="5"/>
        <v>不合格</v>
      </c>
      <c r="X67" s="84"/>
      <c r="Y67" s="84"/>
      <c r="Z67" s="84"/>
      <c r="AA67" s="84"/>
      <c r="AB67" s="84"/>
    </row>
    <row r="68" spans="1:28" ht="24.95" customHeight="1">
      <c r="A68" s="34" t="s">
        <v>147</v>
      </c>
      <c r="B68" s="35">
        <v>65</v>
      </c>
      <c r="C68" s="35">
        <v>20154949</v>
      </c>
      <c r="D68" s="35" t="s">
        <v>148</v>
      </c>
      <c r="E68" s="33">
        <v>49.65</v>
      </c>
      <c r="F68" s="35" t="s">
        <v>104</v>
      </c>
      <c r="G68" s="35">
        <v>0.2</v>
      </c>
      <c r="H68" s="35">
        <v>0</v>
      </c>
      <c r="I68" s="35">
        <v>2</v>
      </c>
      <c r="J68" s="36">
        <v>0</v>
      </c>
      <c r="K68" s="36">
        <v>0</v>
      </c>
      <c r="L68" s="89">
        <v>1400</v>
      </c>
      <c r="M68" s="52">
        <f t="shared" ref="M68:M72" si="8">G68/L68</f>
        <v>1.4285714285714287E-4</v>
      </c>
      <c r="N68" s="57" cm="1">
        <f t="array" ref="N68">_xlfn.IFS(M68&gt;=1,30,M68&lt;1,M68*30)</f>
        <v>4.2857142857142859E-3</v>
      </c>
      <c r="O68" s="54">
        <f t="shared" si="7"/>
        <v>0</v>
      </c>
      <c r="P68" s="52">
        <f t="shared" ref="P68:P72" si="9">O68/0.0079</f>
        <v>0</v>
      </c>
      <c r="Q68" s="57" cm="1">
        <f t="array" ref="Q68">_xlfn.IFS(P68&gt;=1,30,P68&lt;1,P68*30)</f>
        <v>0</v>
      </c>
      <c r="R68" s="65">
        <f t="shared" ref="R68:R72" si="10">IF(G68=0,0,K68/G68)</f>
        <v>0</v>
      </c>
      <c r="S68" s="57" cm="1">
        <f t="array" ref="S68">_xlfn.IFS(R68&gt;=0.15,10,R68&lt;0.15,R68/0.15*10)</f>
        <v>0</v>
      </c>
      <c r="T68" s="60"/>
      <c r="U68" s="58"/>
      <c r="V68" s="56">
        <f t="shared" ref="V68:V72" si="11">N68+Q68+S68+U68</f>
        <v>4.2857142857142859E-3</v>
      </c>
      <c r="W68" s="63" t="str">
        <f t="shared" ref="W68:W72" si="12">IF(V68&gt;=90,"优秀",IF(V68&gt;=75,"良好",IF(V68&gt;=60,"合格",IF(V68&lt;60,"不合格"))))</f>
        <v>不合格</v>
      </c>
      <c r="X68" s="84"/>
      <c r="Y68" s="84"/>
      <c r="Z68" s="84"/>
      <c r="AA68" s="84"/>
      <c r="AB68" s="84"/>
    </row>
    <row r="69" spans="1:28" ht="24.95" customHeight="1">
      <c r="A69" s="34" t="s">
        <v>147</v>
      </c>
      <c r="B69" s="35">
        <v>66</v>
      </c>
      <c r="C69" s="35">
        <v>20045173</v>
      </c>
      <c r="D69" s="35" t="s">
        <v>6</v>
      </c>
      <c r="E69" s="33">
        <v>44.8</v>
      </c>
      <c r="F69" s="35" t="s">
        <v>89</v>
      </c>
      <c r="G69" s="35">
        <v>0</v>
      </c>
      <c r="H69" s="35">
        <v>0</v>
      </c>
      <c r="I69" s="35">
        <v>0</v>
      </c>
      <c r="J69" s="36">
        <v>0</v>
      </c>
      <c r="K69" s="36">
        <v>0</v>
      </c>
      <c r="L69" s="89">
        <v>1400</v>
      </c>
      <c r="M69" s="52">
        <f t="shared" si="8"/>
        <v>0</v>
      </c>
      <c r="N69" s="57" cm="1">
        <f t="array" ref="N69">_xlfn.IFS(M69&gt;=1,30,M69&lt;1,M69*30)</f>
        <v>0</v>
      </c>
      <c r="O69" s="54">
        <f t="shared" si="7"/>
        <v>0</v>
      </c>
      <c r="P69" s="52">
        <f t="shared" si="9"/>
        <v>0</v>
      </c>
      <c r="Q69" s="57" cm="1">
        <f t="array" ref="Q69">_xlfn.IFS(P69&gt;=1,30,P69&lt;1,P69*30)</f>
        <v>0</v>
      </c>
      <c r="R69" s="65">
        <f t="shared" si="10"/>
        <v>0</v>
      </c>
      <c r="S69" s="57" cm="1">
        <f t="array" ref="S69">_xlfn.IFS(R69&gt;=0.15,10,R69&lt;0.15,R69/0.15*10)</f>
        <v>0</v>
      </c>
      <c r="T69" s="60"/>
      <c r="U69" s="58"/>
      <c r="V69" s="56">
        <f t="shared" si="11"/>
        <v>0</v>
      </c>
      <c r="W69" s="63" t="str">
        <f t="shared" si="12"/>
        <v>不合格</v>
      </c>
      <c r="X69" s="84"/>
      <c r="Y69" s="84"/>
      <c r="Z69" s="84"/>
      <c r="AA69" s="84"/>
      <c r="AB69" s="84"/>
    </row>
    <row r="70" spans="1:28" ht="24.95" customHeight="1">
      <c r="A70" s="34" t="s">
        <v>147</v>
      </c>
      <c r="B70" s="35">
        <v>67</v>
      </c>
      <c r="C70" s="35">
        <v>20121671</v>
      </c>
      <c r="D70" s="35" t="s">
        <v>151</v>
      </c>
      <c r="E70" s="33">
        <v>47.96</v>
      </c>
      <c r="F70" s="35" t="s">
        <v>99</v>
      </c>
      <c r="G70" s="35">
        <v>0</v>
      </c>
      <c r="H70" s="35">
        <v>0</v>
      </c>
      <c r="I70" s="35">
        <v>0</v>
      </c>
      <c r="J70" s="36">
        <v>0</v>
      </c>
      <c r="K70" s="36">
        <v>0</v>
      </c>
      <c r="L70" s="89">
        <v>1400</v>
      </c>
      <c r="M70" s="52">
        <f t="shared" si="8"/>
        <v>0</v>
      </c>
      <c r="N70" s="57" cm="1">
        <f t="array" ref="N70">_xlfn.IFS(M70&gt;=1,30,M70&lt;1,M70*30)</f>
        <v>0</v>
      </c>
      <c r="O70" s="54">
        <f t="shared" si="7"/>
        <v>0</v>
      </c>
      <c r="P70" s="52">
        <f t="shared" si="9"/>
        <v>0</v>
      </c>
      <c r="Q70" s="57" cm="1">
        <f t="array" ref="Q70">_xlfn.IFS(P70&gt;=1,30,P70&lt;1,P70*30)</f>
        <v>0</v>
      </c>
      <c r="R70" s="65">
        <f t="shared" si="10"/>
        <v>0</v>
      </c>
      <c r="S70" s="57" cm="1">
        <f t="array" ref="S70">_xlfn.IFS(R70&gt;=0.15,10,R70&lt;0.15,R70/0.15*10)</f>
        <v>0</v>
      </c>
      <c r="T70" s="60"/>
      <c r="U70" s="58"/>
      <c r="V70" s="56">
        <f t="shared" si="11"/>
        <v>0</v>
      </c>
      <c r="W70" s="63" t="str">
        <f t="shared" si="12"/>
        <v>不合格</v>
      </c>
      <c r="X70" s="84"/>
      <c r="Y70" s="84"/>
      <c r="Z70" s="84"/>
      <c r="AA70" s="84"/>
      <c r="AB70" s="84"/>
    </row>
    <row r="71" spans="1:28" ht="24.95" customHeight="1">
      <c r="A71" s="34" t="s">
        <v>147</v>
      </c>
      <c r="B71" s="35">
        <v>68</v>
      </c>
      <c r="C71" s="35">
        <v>20122347</v>
      </c>
      <c r="D71" s="35" t="s">
        <v>152</v>
      </c>
      <c r="E71" s="33">
        <v>48.9</v>
      </c>
      <c r="F71" s="35" t="s">
        <v>89</v>
      </c>
      <c r="G71" s="35">
        <v>0</v>
      </c>
      <c r="H71" s="35">
        <v>0</v>
      </c>
      <c r="I71" s="35">
        <v>0</v>
      </c>
      <c r="J71" s="36">
        <v>0</v>
      </c>
      <c r="K71" s="36">
        <v>0</v>
      </c>
      <c r="L71" s="89">
        <v>1400</v>
      </c>
      <c r="M71" s="52">
        <f t="shared" si="8"/>
        <v>0</v>
      </c>
      <c r="N71" s="57" cm="1">
        <f t="array" ref="N71">_xlfn.IFS(M71&gt;=1,30,M71&lt;1,M71*30)</f>
        <v>0</v>
      </c>
      <c r="O71" s="54">
        <f t="shared" si="7"/>
        <v>0</v>
      </c>
      <c r="P71" s="52">
        <f t="shared" si="9"/>
        <v>0</v>
      </c>
      <c r="Q71" s="57" cm="1">
        <f t="array" ref="Q71">_xlfn.IFS(P71&gt;=1,30,P71&lt;1,P71*30)</f>
        <v>0</v>
      </c>
      <c r="R71" s="65">
        <f t="shared" si="10"/>
        <v>0</v>
      </c>
      <c r="S71" s="57" cm="1">
        <f t="array" ref="S71">_xlfn.IFS(R71&gt;=0.15,10,R71&lt;0.15,R71/0.15*10)</f>
        <v>0</v>
      </c>
      <c r="T71" s="60"/>
      <c r="U71" s="58"/>
      <c r="V71" s="56">
        <f t="shared" si="11"/>
        <v>0</v>
      </c>
      <c r="W71" s="63" t="str">
        <f t="shared" si="12"/>
        <v>不合格</v>
      </c>
      <c r="X71" s="84"/>
      <c r="Y71" s="84"/>
      <c r="Z71" s="84"/>
      <c r="AA71" s="84"/>
      <c r="AB71" s="84"/>
    </row>
    <row r="72" spans="1:28" ht="24.95" customHeight="1">
      <c r="A72" s="34" t="s">
        <v>147</v>
      </c>
      <c r="B72" s="35">
        <v>69</v>
      </c>
      <c r="C72" s="35">
        <v>20111858</v>
      </c>
      <c r="D72" s="35" t="s">
        <v>153</v>
      </c>
      <c r="E72" s="33">
        <v>53.46</v>
      </c>
      <c r="F72" s="35" t="s">
        <v>89</v>
      </c>
      <c r="G72" s="35">
        <v>0</v>
      </c>
      <c r="H72" s="35">
        <v>0</v>
      </c>
      <c r="I72" s="35">
        <v>0</v>
      </c>
      <c r="J72" s="36">
        <v>0</v>
      </c>
      <c r="K72" s="36">
        <v>0</v>
      </c>
      <c r="L72" s="89">
        <v>1400</v>
      </c>
      <c r="M72" s="52">
        <f t="shared" si="8"/>
        <v>0</v>
      </c>
      <c r="N72" s="57" cm="1">
        <f t="array" ref="N72">_xlfn.IFS(M72&gt;=1,30,M72&lt;1,M72*30)</f>
        <v>0</v>
      </c>
      <c r="O72" s="54">
        <f t="shared" si="7"/>
        <v>0</v>
      </c>
      <c r="P72" s="52">
        <f t="shared" si="9"/>
        <v>0</v>
      </c>
      <c r="Q72" s="57" cm="1">
        <f t="array" ref="Q72">_xlfn.IFS(P72&gt;=1,30,P72&lt;1,P72*30)</f>
        <v>0</v>
      </c>
      <c r="R72" s="65">
        <f t="shared" si="10"/>
        <v>0</v>
      </c>
      <c r="S72" s="57" cm="1">
        <f t="array" ref="S72">_xlfn.IFS(R72&gt;=0.15,10,R72&lt;0.15,R72/0.15*10)</f>
        <v>0</v>
      </c>
      <c r="T72" s="60"/>
      <c r="U72" s="58"/>
      <c r="V72" s="56">
        <f t="shared" si="11"/>
        <v>0</v>
      </c>
      <c r="W72" s="63" t="str">
        <f t="shared" si="12"/>
        <v>不合格</v>
      </c>
      <c r="X72" s="84"/>
      <c r="Y72" s="84"/>
      <c r="Z72" s="84"/>
      <c r="AA72" s="84"/>
      <c r="AB72" s="84"/>
    </row>
  </sheetData>
  <sheetProtection sheet="1" objects="1" scenarios="1" formatCells="0" formatColumns="0" formatRows="0" sort="0" autoFilter="0" pivotTables="0"/>
  <mergeCells count="1">
    <mergeCell ref="D1:S1"/>
  </mergeCells>
  <phoneticPr fontId="1" type="noConversion"/>
  <conditionalFormatting sqref="C2:C3">
    <cfRule type="duplicateValues" dxfId="80" priority="3"/>
    <cfRule type="duplicateValues" dxfId="79" priority="4"/>
  </conditionalFormatting>
  <conditionalFormatting sqref="C2:C3">
    <cfRule type="duplicateValues" dxfId="78" priority="5"/>
  </conditionalFormatting>
  <conditionalFormatting sqref="C4:C72">
    <cfRule type="duplicateValues" dxfId="77" priority="1"/>
    <cfRule type="duplicateValues" dxfId="76" priority="2"/>
  </conditionalFormatting>
  <dataValidations count="1">
    <dataValidation type="list" allowBlank="1" showInputMessage="1" showErrorMessage="1" sqref="T3:T72" xr:uid="{57AA2F3C-30B0-483B-A2AB-10511D99E492}">
      <formula1>"优秀,一般,较差"</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9A410-9990-4F3A-A188-8B6887F5C861}">
  <dimension ref="A1:AB62"/>
  <sheetViews>
    <sheetView workbookViewId="0">
      <pane ySplit="3" topLeftCell="A4" activePane="bottomLeft" state="frozen"/>
      <selection pane="bottomLeft" activeCell="AB2" sqref="AB2:AB62"/>
    </sheetView>
  </sheetViews>
  <sheetFormatPr defaultRowHeight="14.25"/>
  <cols>
    <col min="1" max="13" width="9" style="38"/>
    <col min="14" max="14" width="9" style="80"/>
    <col min="15" max="16" width="9" style="38"/>
    <col min="17" max="17" width="9" style="80"/>
    <col min="18" max="18" width="8.875" style="64" customWidth="1"/>
    <col min="19" max="19" width="9" style="80"/>
    <col min="20" max="20" width="6.5" style="40" customWidth="1"/>
    <col min="21" max="22" width="9" style="80"/>
    <col min="23" max="23" width="9" style="86"/>
    <col min="24" max="16384" width="9" style="38"/>
  </cols>
  <sheetData>
    <row r="1" spans="1:28" ht="43.5" customHeight="1">
      <c r="D1" s="114" t="s">
        <v>1372</v>
      </c>
      <c r="E1" s="114"/>
      <c r="F1" s="114"/>
      <c r="G1" s="114"/>
      <c r="H1" s="114"/>
      <c r="I1" s="114"/>
      <c r="J1" s="114"/>
      <c r="K1" s="114"/>
      <c r="L1" s="114"/>
      <c r="M1" s="114"/>
      <c r="N1" s="114"/>
      <c r="O1" s="114"/>
      <c r="P1" s="114"/>
      <c r="Q1" s="114"/>
      <c r="R1" s="114"/>
      <c r="S1" s="114"/>
    </row>
    <row r="2" spans="1:28" s="108" customFormat="1" ht="58.5" customHeight="1">
      <c r="A2" s="97" t="s">
        <v>50</v>
      </c>
      <c r="B2" s="97" t="s">
        <v>1366</v>
      </c>
      <c r="C2" s="97" t="s">
        <v>51</v>
      </c>
      <c r="D2" s="97" t="s">
        <v>52</v>
      </c>
      <c r="E2" s="98" t="s">
        <v>53</v>
      </c>
      <c r="F2" s="99" t="s">
        <v>54</v>
      </c>
      <c r="G2" s="100" t="s">
        <v>55</v>
      </c>
      <c r="H2" s="101" t="s">
        <v>56</v>
      </c>
      <c r="I2" s="100" t="s">
        <v>57</v>
      </c>
      <c r="J2" s="102" t="s">
        <v>1347</v>
      </c>
      <c r="K2" s="103" t="s">
        <v>1354</v>
      </c>
      <c r="L2" s="102" t="s">
        <v>1364</v>
      </c>
      <c r="M2" s="91" t="s">
        <v>1357</v>
      </c>
      <c r="N2" s="92" t="s">
        <v>1348</v>
      </c>
      <c r="O2" s="91" t="s">
        <v>58</v>
      </c>
      <c r="P2" s="91" t="s">
        <v>1358</v>
      </c>
      <c r="Q2" s="92" t="s">
        <v>1352</v>
      </c>
      <c r="R2" s="94" t="s">
        <v>1359</v>
      </c>
      <c r="S2" s="92" t="s">
        <v>1349</v>
      </c>
      <c r="T2" s="95" t="s">
        <v>1355</v>
      </c>
      <c r="U2" s="96" t="s">
        <v>1351</v>
      </c>
      <c r="V2" s="92" t="s">
        <v>1350</v>
      </c>
      <c r="W2" s="93" t="s">
        <v>1353</v>
      </c>
      <c r="X2" s="105" t="s">
        <v>59</v>
      </c>
      <c r="Y2" s="105" t="s">
        <v>60</v>
      </c>
      <c r="Z2" s="105" t="s">
        <v>61</v>
      </c>
      <c r="AA2" s="106" t="s">
        <v>62</v>
      </c>
      <c r="AB2" s="107" t="s">
        <v>63</v>
      </c>
    </row>
    <row r="3" spans="1:28" s="31" customFormat="1" ht="40.5" customHeight="1">
      <c r="A3" s="20" t="s">
        <v>1344</v>
      </c>
      <c r="B3" s="20">
        <v>0</v>
      </c>
      <c r="C3" s="32" t="s">
        <v>1346</v>
      </c>
      <c r="D3" s="20" t="s">
        <v>1345</v>
      </c>
      <c r="E3" s="21">
        <v>60</v>
      </c>
      <c r="F3" s="22"/>
      <c r="G3" s="23">
        <v>1200</v>
      </c>
      <c r="H3" s="24">
        <v>0</v>
      </c>
      <c r="I3" s="23">
        <v>0</v>
      </c>
      <c r="J3" s="25">
        <v>8000</v>
      </c>
      <c r="K3" s="25">
        <v>1</v>
      </c>
      <c r="L3" s="25">
        <v>800</v>
      </c>
      <c r="M3" s="52">
        <f>G3/L3</f>
        <v>1.5</v>
      </c>
      <c r="N3" s="57" cm="1">
        <f t="array" ref="N3">_xlfn.IFS(M3&gt;=1,30,M3&lt;1,M3*30)</f>
        <v>30</v>
      </c>
      <c r="O3" s="54">
        <f t="shared" ref="O3:O34" si="0">J3/E3/10000</f>
        <v>1.3333333333333334E-2</v>
      </c>
      <c r="P3" s="52">
        <f>O3/0.0079</f>
        <v>1.6877637130801688</v>
      </c>
      <c r="Q3" s="57" cm="1">
        <f t="array" ref="Q3">_xlfn.IFS(P3&gt;=1,30,P3&lt;1,P3*30)</f>
        <v>30</v>
      </c>
      <c r="R3" s="65">
        <f>IF(G3=0,0,K3/G3)</f>
        <v>8.3333333333333339E-4</v>
      </c>
      <c r="S3" s="57" cm="1">
        <f t="array" ref="S3">_xlfn.IFS(R3&gt;=0.15,10,R3&lt;0.15,R3/0.15*10)</f>
        <v>5.5555555555555559E-2</v>
      </c>
      <c r="T3" s="60" t="s">
        <v>1363</v>
      </c>
      <c r="U3" s="58">
        <v>15</v>
      </c>
      <c r="V3" s="62">
        <f>N3+Q3+S3+U3</f>
        <v>75.055555555555557</v>
      </c>
      <c r="W3" s="63" t="str">
        <f>IF(V3&gt;=90,"优秀",IF(V3&gt;=75,"良好",IF(V3&gt;=60,"合格",IF(V3&lt;60,"不合格"))))</f>
        <v>良好</v>
      </c>
      <c r="X3" s="28"/>
      <c r="Y3" s="28"/>
      <c r="Z3" s="29"/>
      <c r="AA3" s="30"/>
      <c r="AB3" s="61"/>
    </row>
    <row r="4" spans="1:28" ht="24.95" customHeight="1">
      <c r="A4" s="34" t="s">
        <v>64</v>
      </c>
      <c r="B4" s="35">
        <v>1</v>
      </c>
      <c r="C4" s="35" t="s">
        <v>1086</v>
      </c>
      <c r="D4" s="35" t="s">
        <v>371</v>
      </c>
      <c r="E4" s="33">
        <v>190.8</v>
      </c>
      <c r="F4" s="35" t="s">
        <v>372</v>
      </c>
      <c r="G4" s="35">
        <v>0</v>
      </c>
      <c r="H4" s="35">
        <v>0</v>
      </c>
      <c r="I4" s="35">
        <v>0</v>
      </c>
      <c r="J4" s="36">
        <v>0</v>
      </c>
      <c r="K4" s="36">
        <v>0</v>
      </c>
      <c r="L4" s="83">
        <v>1400</v>
      </c>
      <c r="M4" s="52">
        <f t="shared" ref="M4:M62" si="1">G4/L4</f>
        <v>0</v>
      </c>
      <c r="N4" s="57" cm="1">
        <f t="array" ref="N4">_xlfn.IFS(M4&gt;=1,30,M4&lt;1,M4*30)</f>
        <v>0</v>
      </c>
      <c r="O4" s="54">
        <f t="shared" si="0"/>
        <v>0</v>
      </c>
      <c r="P4" s="52">
        <f t="shared" ref="P4:P62" si="2">O4/0.0079</f>
        <v>0</v>
      </c>
      <c r="Q4" s="57" cm="1">
        <f t="array" ref="Q4">_xlfn.IFS(P4&gt;=1,30,P4&lt;1,P4*30)</f>
        <v>0</v>
      </c>
      <c r="R4" s="65">
        <f t="shared" ref="R4:R62" si="3">IF(G4=0,0,K4/G4)</f>
        <v>0</v>
      </c>
      <c r="S4" s="57" cm="1">
        <f t="array" ref="S4">_xlfn.IFS(R4&gt;=0.15,10,R4&lt;0.15,R4/0.15*10)</f>
        <v>0</v>
      </c>
      <c r="T4" s="60"/>
      <c r="U4" s="58"/>
      <c r="V4" s="62">
        <f t="shared" ref="V4:V62" si="4">N4+Q4+S4+U4</f>
        <v>0</v>
      </c>
      <c r="W4" s="63" t="str">
        <f t="shared" ref="W4:W62" si="5">IF(V4&gt;=90,"优秀",IF(V4&gt;=75,"良好",IF(V4&gt;=60,"合格",IF(V4&lt;60,"不合格"))))</f>
        <v>不合格</v>
      </c>
      <c r="X4" s="84"/>
      <c r="Y4" s="84"/>
      <c r="Z4" s="84"/>
      <c r="AA4" s="84"/>
      <c r="AB4" s="84"/>
    </row>
    <row r="5" spans="1:28" ht="24.95" customHeight="1">
      <c r="A5" s="34" t="s">
        <v>64</v>
      </c>
      <c r="B5" s="35">
        <v>2</v>
      </c>
      <c r="C5" s="35" t="s">
        <v>1084</v>
      </c>
      <c r="D5" s="35" t="s">
        <v>11</v>
      </c>
      <c r="E5" s="33">
        <v>119.92</v>
      </c>
      <c r="F5" s="35" t="s">
        <v>311</v>
      </c>
      <c r="G5" s="35">
        <v>0</v>
      </c>
      <c r="H5" s="35">
        <v>0</v>
      </c>
      <c r="I5" s="35">
        <v>0</v>
      </c>
      <c r="J5" s="36">
        <v>0</v>
      </c>
      <c r="K5" s="36">
        <v>0</v>
      </c>
      <c r="L5" s="83">
        <v>800</v>
      </c>
      <c r="M5" s="52">
        <f t="shared" si="1"/>
        <v>0</v>
      </c>
      <c r="N5" s="57" cm="1">
        <f t="array" ref="N5">_xlfn.IFS(M5&gt;=1,30,M5&lt;1,M5*30)</f>
        <v>0</v>
      </c>
      <c r="O5" s="54">
        <f t="shared" si="0"/>
        <v>0</v>
      </c>
      <c r="P5" s="52">
        <f t="shared" si="2"/>
        <v>0</v>
      </c>
      <c r="Q5" s="57" cm="1">
        <f t="array" ref="Q5">_xlfn.IFS(P5&gt;=1,30,P5&lt;1,P5*30)</f>
        <v>0</v>
      </c>
      <c r="R5" s="65">
        <f t="shared" si="3"/>
        <v>0</v>
      </c>
      <c r="S5" s="57" cm="1">
        <f t="array" ref="S5">_xlfn.IFS(R5&gt;=0.15,10,R5&lt;0.15,R5/0.15*10)</f>
        <v>0</v>
      </c>
      <c r="T5" s="60"/>
      <c r="U5" s="58"/>
      <c r="V5" s="62">
        <f t="shared" si="4"/>
        <v>0</v>
      </c>
      <c r="W5" s="63" t="str">
        <f t="shared" si="5"/>
        <v>不合格</v>
      </c>
      <c r="X5" s="84"/>
      <c r="Y5" s="84"/>
      <c r="Z5" s="84"/>
      <c r="AA5" s="84"/>
      <c r="AB5" s="84"/>
    </row>
    <row r="6" spans="1:28" ht="24.95" customHeight="1">
      <c r="A6" s="34" t="s">
        <v>64</v>
      </c>
      <c r="B6" s="35">
        <v>3</v>
      </c>
      <c r="C6" s="35" t="s">
        <v>1062</v>
      </c>
      <c r="D6" s="35" t="s">
        <v>332</v>
      </c>
      <c r="E6" s="33">
        <v>55.7</v>
      </c>
      <c r="F6" s="35" t="s">
        <v>311</v>
      </c>
      <c r="G6" s="35">
        <v>0</v>
      </c>
      <c r="H6" s="35">
        <v>0</v>
      </c>
      <c r="I6" s="35">
        <v>0</v>
      </c>
      <c r="J6" s="36">
        <v>0</v>
      </c>
      <c r="K6" s="36">
        <v>0</v>
      </c>
      <c r="L6" s="83">
        <v>800</v>
      </c>
      <c r="M6" s="52">
        <f t="shared" si="1"/>
        <v>0</v>
      </c>
      <c r="N6" s="57" cm="1">
        <f t="array" ref="N6">_xlfn.IFS(M6&gt;=1,30,M6&lt;1,M6*30)</f>
        <v>0</v>
      </c>
      <c r="O6" s="54">
        <f t="shared" si="0"/>
        <v>0</v>
      </c>
      <c r="P6" s="52">
        <f t="shared" si="2"/>
        <v>0</v>
      </c>
      <c r="Q6" s="57" cm="1">
        <f t="array" ref="Q6">_xlfn.IFS(P6&gt;=1,30,P6&lt;1,P6*30)</f>
        <v>0</v>
      </c>
      <c r="R6" s="65">
        <f t="shared" si="3"/>
        <v>0</v>
      </c>
      <c r="S6" s="57" cm="1">
        <f t="array" ref="S6">_xlfn.IFS(R6&gt;=0.15,10,R6&lt;0.15,R6/0.15*10)</f>
        <v>0</v>
      </c>
      <c r="T6" s="60"/>
      <c r="U6" s="58"/>
      <c r="V6" s="62">
        <f t="shared" si="4"/>
        <v>0</v>
      </c>
      <c r="W6" s="63" t="str">
        <f t="shared" si="5"/>
        <v>不合格</v>
      </c>
      <c r="X6" s="84"/>
      <c r="Y6" s="84"/>
      <c r="Z6" s="84"/>
      <c r="AA6" s="84"/>
      <c r="AB6" s="84"/>
    </row>
    <row r="7" spans="1:28" ht="24.95" customHeight="1">
      <c r="A7" s="34" t="s">
        <v>64</v>
      </c>
      <c r="B7" s="35">
        <v>4</v>
      </c>
      <c r="C7" s="35" t="s">
        <v>1053</v>
      </c>
      <c r="D7" s="35" t="s">
        <v>317</v>
      </c>
      <c r="E7" s="33">
        <v>45.8</v>
      </c>
      <c r="F7" s="35" t="s">
        <v>311</v>
      </c>
      <c r="G7" s="35">
        <v>0</v>
      </c>
      <c r="H7" s="35">
        <v>0</v>
      </c>
      <c r="I7" s="35">
        <v>0</v>
      </c>
      <c r="J7" s="36">
        <v>0</v>
      </c>
      <c r="K7" s="36">
        <v>0</v>
      </c>
      <c r="L7" s="83">
        <v>800</v>
      </c>
      <c r="M7" s="52">
        <f t="shared" si="1"/>
        <v>0</v>
      </c>
      <c r="N7" s="57" cm="1">
        <f t="array" ref="N7">_xlfn.IFS(M7&gt;=1,30,M7&lt;1,M7*30)</f>
        <v>0</v>
      </c>
      <c r="O7" s="54">
        <f t="shared" si="0"/>
        <v>0</v>
      </c>
      <c r="P7" s="52">
        <f t="shared" si="2"/>
        <v>0</v>
      </c>
      <c r="Q7" s="57" cm="1">
        <f t="array" ref="Q7">_xlfn.IFS(P7&gt;=1,30,P7&lt;1,P7*30)</f>
        <v>0</v>
      </c>
      <c r="R7" s="65">
        <f t="shared" si="3"/>
        <v>0</v>
      </c>
      <c r="S7" s="57" cm="1">
        <f t="array" ref="S7">_xlfn.IFS(R7&gt;=0.15,10,R7&lt;0.15,R7/0.15*10)</f>
        <v>0</v>
      </c>
      <c r="T7" s="60"/>
      <c r="U7" s="58"/>
      <c r="V7" s="62">
        <f t="shared" si="4"/>
        <v>0</v>
      </c>
      <c r="W7" s="63" t="str">
        <f t="shared" si="5"/>
        <v>不合格</v>
      </c>
      <c r="X7" s="84"/>
      <c r="Y7" s="84"/>
      <c r="Z7" s="84"/>
      <c r="AA7" s="84"/>
      <c r="AB7" s="84"/>
    </row>
    <row r="8" spans="1:28" ht="24.95" customHeight="1">
      <c r="A8" s="34" t="s">
        <v>64</v>
      </c>
      <c r="B8" s="35">
        <v>5</v>
      </c>
      <c r="C8" s="35" t="s">
        <v>1052</v>
      </c>
      <c r="D8" s="35" t="s">
        <v>317</v>
      </c>
      <c r="E8" s="33">
        <v>45.8</v>
      </c>
      <c r="F8" s="35" t="s">
        <v>311</v>
      </c>
      <c r="G8" s="35">
        <v>0</v>
      </c>
      <c r="H8" s="35">
        <v>0</v>
      </c>
      <c r="I8" s="35">
        <v>0</v>
      </c>
      <c r="J8" s="36">
        <v>0</v>
      </c>
      <c r="K8" s="36">
        <v>0</v>
      </c>
      <c r="L8" s="83">
        <v>800</v>
      </c>
      <c r="M8" s="52">
        <f t="shared" si="1"/>
        <v>0</v>
      </c>
      <c r="N8" s="57" cm="1">
        <f t="array" ref="N8">_xlfn.IFS(M8&gt;=1,30,M8&lt;1,M8*30)</f>
        <v>0</v>
      </c>
      <c r="O8" s="54">
        <f t="shared" si="0"/>
        <v>0</v>
      </c>
      <c r="P8" s="52">
        <f t="shared" si="2"/>
        <v>0</v>
      </c>
      <c r="Q8" s="57" cm="1">
        <f t="array" ref="Q8">_xlfn.IFS(P8&gt;=1,30,P8&lt;1,P8*30)</f>
        <v>0</v>
      </c>
      <c r="R8" s="65">
        <f t="shared" si="3"/>
        <v>0</v>
      </c>
      <c r="S8" s="57" cm="1">
        <f t="array" ref="S8">_xlfn.IFS(R8&gt;=0.15,10,R8&lt;0.15,R8/0.15*10)</f>
        <v>0</v>
      </c>
      <c r="T8" s="60"/>
      <c r="U8" s="58"/>
      <c r="V8" s="62">
        <f t="shared" si="4"/>
        <v>0</v>
      </c>
      <c r="W8" s="63" t="str">
        <f t="shared" si="5"/>
        <v>不合格</v>
      </c>
      <c r="X8" s="84"/>
      <c r="Y8" s="84"/>
      <c r="Z8" s="84"/>
      <c r="AA8" s="84"/>
      <c r="AB8" s="84"/>
    </row>
    <row r="9" spans="1:28" ht="24.95" customHeight="1">
      <c r="A9" s="34" t="s">
        <v>64</v>
      </c>
      <c r="B9" s="35">
        <v>6</v>
      </c>
      <c r="C9" s="35" t="s">
        <v>1060</v>
      </c>
      <c r="D9" s="35" t="s">
        <v>330</v>
      </c>
      <c r="E9" s="33">
        <v>53.42</v>
      </c>
      <c r="F9" s="35" t="s">
        <v>311</v>
      </c>
      <c r="G9" s="35">
        <v>0</v>
      </c>
      <c r="H9" s="35">
        <v>0</v>
      </c>
      <c r="I9" s="35">
        <v>0</v>
      </c>
      <c r="J9" s="36">
        <v>0</v>
      </c>
      <c r="K9" s="36">
        <v>0</v>
      </c>
      <c r="L9" s="83">
        <v>800</v>
      </c>
      <c r="M9" s="52">
        <f t="shared" si="1"/>
        <v>0</v>
      </c>
      <c r="N9" s="57" cm="1">
        <f t="array" ref="N9">_xlfn.IFS(M9&gt;=1,30,M9&lt;1,M9*30)</f>
        <v>0</v>
      </c>
      <c r="O9" s="54">
        <f t="shared" si="0"/>
        <v>0</v>
      </c>
      <c r="P9" s="52">
        <f t="shared" si="2"/>
        <v>0</v>
      </c>
      <c r="Q9" s="57" cm="1">
        <f t="array" ref="Q9">_xlfn.IFS(P9&gt;=1,30,P9&lt;1,P9*30)</f>
        <v>0</v>
      </c>
      <c r="R9" s="65">
        <f t="shared" si="3"/>
        <v>0</v>
      </c>
      <c r="S9" s="57" cm="1">
        <f t="array" ref="S9">_xlfn.IFS(R9&gt;=0.15,10,R9&lt;0.15,R9/0.15*10)</f>
        <v>0</v>
      </c>
      <c r="T9" s="60"/>
      <c r="U9" s="58"/>
      <c r="V9" s="62">
        <f t="shared" si="4"/>
        <v>0</v>
      </c>
      <c r="W9" s="63" t="str">
        <f t="shared" si="5"/>
        <v>不合格</v>
      </c>
      <c r="X9" s="84"/>
      <c r="Y9" s="84"/>
      <c r="Z9" s="84"/>
      <c r="AA9" s="84"/>
      <c r="AB9" s="84"/>
    </row>
    <row r="10" spans="1:28" ht="24.95" customHeight="1">
      <c r="A10" s="34" t="s">
        <v>64</v>
      </c>
      <c r="B10" s="35">
        <v>7</v>
      </c>
      <c r="C10" s="35" t="s">
        <v>1061</v>
      </c>
      <c r="D10" s="35" t="s">
        <v>331</v>
      </c>
      <c r="E10" s="33">
        <v>55</v>
      </c>
      <c r="F10" s="35" t="s">
        <v>311</v>
      </c>
      <c r="G10" s="35">
        <v>0</v>
      </c>
      <c r="H10" s="35">
        <v>0</v>
      </c>
      <c r="I10" s="35">
        <v>0</v>
      </c>
      <c r="J10" s="36">
        <v>0</v>
      </c>
      <c r="K10" s="36">
        <v>0</v>
      </c>
      <c r="L10" s="83">
        <v>800</v>
      </c>
      <c r="M10" s="52">
        <f t="shared" si="1"/>
        <v>0</v>
      </c>
      <c r="N10" s="57" cm="1">
        <f t="array" ref="N10">_xlfn.IFS(M10&gt;=1,30,M10&lt;1,M10*30)</f>
        <v>0</v>
      </c>
      <c r="O10" s="54">
        <f t="shared" si="0"/>
        <v>0</v>
      </c>
      <c r="P10" s="52">
        <f t="shared" si="2"/>
        <v>0</v>
      </c>
      <c r="Q10" s="57" cm="1">
        <f t="array" ref="Q10">_xlfn.IFS(P10&gt;=1,30,P10&lt;1,P10*30)</f>
        <v>0</v>
      </c>
      <c r="R10" s="65">
        <f t="shared" si="3"/>
        <v>0</v>
      </c>
      <c r="S10" s="57" cm="1">
        <f t="array" ref="S10">_xlfn.IFS(R10&gt;=0.15,10,R10&lt;0.15,R10/0.15*10)</f>
        <v>0</v>
      </c>
      <c r="T10" s="60"/>
      <c r="U10" s="58"/>
      <c r="V10" s="62">
        <f t="shared" si="4"/>
        <v>0</v>
      </c>
      <c r="W10" s="63" t="str">
        <f t="shared" si="5"/>
        <v>不合格</v>
      </c>
      <c r="X10" s="84"/>
      <c r="Y10" s="84"/>
      <c r="Z10" s="84"/>
      <c r="AA10" s="84"/>
      <c r="AB10" s="84"/>
    </row>
    <row r="11" spans="1:28" ht="24.95" customHeight="1">
      <c r="A11" s="34" t="s">
        <v>64</v>
      </c>
      <c r="B11" s="35">
        <v>8</v>
      </c>
      <c r="C11" s="35" t="s">
        <v>1049</v>
      </c>
      <c r="D11" s="35" t="s">
        <v>312</v>
      </c>
      <c r="E11" s="33">
        <v>43.5</v>
      </c>
      <c r="F11" s="35" t="s">
        <v>311</v>
      </c>
      <c r="G11" s="35">
        <v>0</v>
      </c>
      <c r="H11" s="35">
        <v>0</v>
      </c>
      <c r="I11" s="35">
        <v>0</v>
      </c>
      <c r="J11" s="36">
        <v>0</v>
      </c>
      <c r="K11" s="36">
        <v>0</v>
      </c>
      <c r="L11" s="83">
        <v>800</v>
      </c>
      <c r="M11" s="52">
        <f t="shared" si="1"/>
        <v>0</v>
      </c>
      <c r="N11" s="57" cm="1">
        <f t="array" ref="N11">_xlfn.IFS(M11&gt;=1,30,M11&lt;1,M11*30)</f>
        <v>0</v>
      </c>
      <c r="O11" s="54">
        <f t="shared" si="0"/>
        <v>0</v>
      </c>
      <c r="P11" s="52">
        <f t="shared" si="2"/>
        <v>0</v>
      </c>
      <c r="Q11" s="57" cm="1">
        <f t="array" ref="Q11">_xlfn.IFS(P11&gt;=1,30,P11&lt;1,P11*30)</f>
        <v>0</v>
      </c>
      <c r="R11" s="65">
        <f t="shared" si="3"/>
        <v>0</v>
      </c>
      <c r="S11" s="57" cm="1">
        <f t="array" ref="S11">_xlfn.IFS(R11&gt;=0.15,10,R11&lt;0.15,R11/0.15*10)</f>
        <v>0</v>
      </c>
      <c r="T11" s="60"/>
      <c r="U11" s="58"/>
      <c r="V11" s="62">
        <f t="shared" si="4"/>
        <v>0</v>
      </c>
      <c r="W11" s="63" t="str">
        <f t="shared" si="5"/>
        <v>不合格</v>
      </c>
      <c r="X11" s="84"/>
      <c r="Y11" s="84"/>
      <c r="Z11" s="84"/>
      <c r="AA11" s="84"/>
      <c r="AB11" s="84"/>
    </row>
    <row r="12" spans="1:28" ht="24.95" customHeight="1">
      <c r="A12" s="34" t="s">
        <v>64</v>
      </c>
      <c r="B12" s="35">
        <v>9</v>
      </c>
      <c r="C12" s="35" t="s">
        <v>1050</v>
      </c>
      <c r="D12" s="35" t="s">
        <v>312</v>
      </c>
      <c r="E12" s="33">
        <v>43.5</v>
      </c>
      <c r="F12" s="35" t="s">
        <v>311</v>
      </c>
      <c r="G12" s="35">
        <v>0</v>
      </c>
      <c r="H12" s="35">
        <v>0</v>
      </c>
      <c r="I12" s="35">
        <v>0</v>
      </c>
      <c r="J12" s="36">
        <v>0</v>
      </c>
      <c r="K12" s="36">
        <v>0</v>
      </c>
      <c r="L12" s="83">
        <v>800</v>
      </c>
      <c r="M12" s="52">
        <f t="shared" si="1"/>
        <v>0</v>
      </c>
      <c r="N12" s="57" cm="1">
        <f t="array" ref="N12">_xlfn.IFS(M12&gt;=1,30,M12&lt;1,M12*30)</f>
        <v>0</v>
      </c>
      <c r="O12" s="54">
        <f t="shared" si="0"/>
        <v>0</v>
      </c>
      <c r="P12" s="52">
        <f t="shared" si="2"/>
        <v>0</v>
      </c>
      <c r="Q12" s="57" cm="1">
        <f t="array" ref="Q12">_xlfn.IFS(P12&gt;=1,30,P12&lt;1,P12*30)</f>
        <v>0</v>
      </c>
      <c r="R12" s="65">
        <f t="shared" si="3"/>
        <v>0</v>
      </c>
      <c r="S12" s="57" cm="1">
        <f t="array" ref="S12">_xlfn.IFS(R12&gt;=0.15,10,R12&lt;0.15,R12/0.15*10)</f>
        <v>0</v>
      </c>
      <c r="T12" s="60"/>
      <c r="U12" s="58"/>
      <c r="V12" s="62">
        <f t="shared" si="4"/>
        <v>0</v>
      </c>
      <c r="W12" s="63" t="str">
        <f t="shared" si="5"/>
        <v>不合格</v>
      </c>
      <c r="X12" s="84"/>
      <c r="Y12" s="84"/>
      <c r="Z12" s="84"/>
      <c r="AA12" s="84"/>
      <c r="AB12" s="84"/>
    </row>
    <row r="13" spans="1:28" ht="24.95" customHeight="1">
      <c r="A13" s="34" t="s">
        <v>64</v>
      </c>
      <c r="B13" s="35">
        <v>10</v>
      </c>
      <c r="C13" s="35" t="s">
        <v>1085</v>
      </c>
      <c r="D13" s="35" t="s">
        <v>370</v>
      </c>
      <c r="E13" s="33">
        <v>149.30000000000001</v>
      </c>
      <c r="F13" s="35" t="s">
        <v>311</v>
      </c>
      <c r="G13" s="35">
        <v>0</v>
      </c>
      <c r="H13" s="35">
        <v>0</v>
      </c>
      <c r="I13" s="35">
        <v>0</v>
      </c>
      <c r="J13" s="36">
        <v>0</v>
      </c>
      <c r="K13" s="36">
        <v>0</v>
      </c>
      <c r="L13" s="83">
        <v>800</v>
      </c>
      <c r="M13" s="52">
        <f t="shared" si="1"/>
        <v>0</v>
      </c>
      <c r="N13" s="57" cm="1">
        <f t="array" ref="N13">_xlfn.IFS(M13&gt;=1,30,M13&lt;1,M13*30)</f>
        <v>0</v>
      </c>
      <c r="O13" s="54">
        <f t="shared" si="0"/>
        <v>0</v>
      </c>
      <c r="P13" s="52">
        <f t="shared" si="2"/>
        <v>0</v>
      </c>
      <c r="Q13" s="57" cm="1">
        <f t="array" ref="Q13">_xlfn.IFS(P13&gt;=1,30,P13&lt;1,P13*30)</f>
        <v>0</v>
      </c>
      <c r="R13" s="65">
        <f t="shared" si="3"/>
        <v>0</v>
      </c>
      <c r="S13" s="57" cm="1">
        <f t="array" ref="S13">_xlfn.IFS(R13&gt;=0.15,10,R13&lt;0.15,R13/0.15*10)</f>
        <v>0</v>
      </c>
      <c r="T13" s="60"/>
      <c r="U13" s="58"/>
      <c r="V13" s="62">
        <f t="shared" si="4"/>
        <v>0</v>
      </c>
      <c r="W13" s="63" t="str">
        <f t="shared" si="5"/>
        <v>不合格</v>
      </c>
      <c r="X13" s="84"/>
      <c r="Y13" s="84"/>
      <c r="Z13" s="84"/>
      <c r="AA13" s="84"/>
      <c r="AB13" s="84"/>
    </row>
    <row r="14" spans="1:28" ht="24.95" customHeight="1">
      <c r="A14" s="34" t="s">
        <v>64</v>
      </c>
      <c r="B14" s="35">
        <v>11</v>
      </c>
      <c r="C14" s="35" t="s">
        <v>1078</v>
      </c>
      <c r="D14" s="35" t="s">
        <v>359</v>
      </c>
      <c r="E14" s="33">
        <v>85.1</v>
      </c>
      <c r="F14" s="35" t="s">
        <v>311</v>
      </c>
      <c r="G14" s="35">
        <v>0</v>
      </c>
      <c r="H14" s="35">
        <v>0</v>
      </c>
      <c r="I14" s="35">
        <v>0</v>
      </c>
      <c r="J14" s="36">
        <v>0</v>
      </c>
      <c r="K14" s="36">
        <v>0</v>
      </c>
      <c r="L14" s="83">
        <v>800</v>
      </c>
      <c r="M14" s="52">
        <f t="shared" si="1"/>
        <v>0</v>
      </c>
      <c r="N14" s="57" cm="1">
        <f t="array" ref="N14">_xlfn.IFS(M14&gt;=1,30,M14&lt;1,M14*30)</f>
        <v>0</v>
      </c>
      <c r="O14" s="54">
        <f t="shared" si="0"/>
        <v>0</v>
      </c>
      <c r="P14" s="52">
        <f t="shared" si="2"/>
        <v>0</v>
      </c>
      <c r="Q14" s="57" cm="1">
        <f t="array" ref="Q14">_xlfn.IFS(P14&gt;=1,30,P14&lt;1,P14*30)</f>
        <v>0</v>
      </c>
      <c r="R14" s="65">
        <f t="shared" si="3"/>
        <v>0</v>
      </c>
      <c r="S14" s="57" cm="1">
        <f t="array" ref="S14">_xlfn.IFS(R14&gt;=0.15,10,R14&lt;0.15,R14/0.15*10)</f>
        <v>0</v>
      </c>
      <c r="T14" s="60"/>
      <c r="U14" s="58"/>
      <c r="V14" s="62">
        <f t="shared" si="4"/>
        <v>0</v>
      </c>
      <c r="W14" s="63" t="str">
        <f t="shared" si="5"/>
        <v>不合格</v>
      </c>
      <c r="X14" s="84"/>
      <c r="Y14" s="84"/>
      <c r="Z14" s="84"/>
      <c r="AA14" s="84"/>
      <c r="AB14" s="84"/>
    </row>
    <row r="15" spans="1:28" ht="24.95" customHeight="1">
      <c r="A15" s="34" t="s">
        <v>64</v>
      </c>
      <c r="B15" s="35">
        <v>12</v>
      </c>
      <c r="C15" s="35" t="s">
        <v>1077</v>
      </c>
      <c r="D15" s="35" t="s">
        <v>358</v>
      </c>
      <c r="E15" s="33">
        <v>83.6</v>
      </c>
      <c r="F15" s="35" t="s">
        <v>311</v>
      </c>
      <c r="G15" s="35">
        <v>0</v>
      </c>
      <c r="H15" s="35">
        <v>0</v>
      </c>
      <c r="I15" s="35">
        <v>0</v>
      </c>
      <c r="J15" s="36">
        <v>0</v>
      </c>
      <c r="K15" s="36">
        <v>0</v>
      </c>
      <c r="L15" s="83">
        <v>800</v>
      </c>
      <c r="M15" s="52">
        <f t="shared" si="1"/>
        <v>0</v>
      </c>
      <c r="N15" s="57" cm="1">
        <f t="array" ref="N15">_xlfn.IFS(M15&gt;=1,30,M15&lt;1,M15*30)</f>
        <v>0</v>
      </c>
      <c r="O15" s="54">
        <f t="shared" si="0"/>
        <v>0</v>
      </c>
      <c r="P15" s="52">
        <f t="shared" si="2"/>
        <v>0</v>
      </c>
      <c r="Q15" s="57" cm="1">
        <f t="array" ref="Q15">_xlfn.IFS(P15&gt;=1,30,P15&lt;1,P15*30)</f>
        <v>0</v>
      </c>
      <c r="R15" s="65">
        <f t="shared" si="3"/>
        <v>0</v>
      </c>
      <c r="S15" s="57" cm="1">
        <f t="array" ref="S15">_xlfn.IFS(R15&gt;=0.15,10,R15&lt;0.15,R15/0.15*10)</f>
        <v>0</v>
      </c>
      <c r="T15" s="60"/>
      <c r="U15" s="58"/>
      <c r="V15" s="62">
        <f t="shared" si="4"/>
        <v>0</v>
      </c>
      <c r="W15" s="63" t="str">
        <f t="shared" si="5"/>
        <v>不合格</v>
      </c>
      <c r="X15" s="84"/>
      <c r="Y15" s="84"/>
      <c r="Z15" s="84"/>
      <c r="AA15" s="84"/>
      <c r="AB15" s="84"/>
    </row>
    <row r="16" spans="1:28" ht="24.95" customHeight="1">
      <c r="A16" s="34" t="s">
        <v>64</v>
      </c>
      <c r="B16" s="35">
        <v>13</v>
      </c>
      <c r="C16" s="35" t="s">
        <v>1082</v>
      </c>
      <c r="D16" s="35" t="s">
        <v>368</v>
      </c>
      <c r="E16" s="33">
        <v>105.5</v>
      </c>
      <c r="F16" s="35" t="s">
        <v>311</v>
      </c>
      <c r="G16" s="35">
        <v>0</v>
      </c>
      <c r="H16" s="35">
        <v>0</v>
      </c>
      <c r="I16" s="35">
        <v>0</v>
      </c>
      <c r="J16" s="36">
        <v>0</v>
      </c>
      <c r="K16" s="36">
        <v>0</v>
      </c>
      <c r="L16" s="83">
        <v>800</v>
      </c>
      <c r="M16" s="52">
        <f t="shared" si="1"/>
        <v>0</v>
      </c>
      <c r="N16" s="57" cm="1">
        <f t="array" ref="N16">_xlfn.IFS(M16&gt;=1,30,M16&lt;1,M16*30)</f>
        <v>0</v>
      </c>
      <c r="O16" s="54">
        <f t="shared" si="0"/>
        <v>0</v>
      </c>
      <c r="P16" s="52">
        <f t="shared" si="2"/>
        <v>0</v>
      </c>
      <c r="Q16" s="57" cm="1">
        <f t="array" ref="Q16">_xlfn.IFS(P16&gt;=1,30,P16&lt;1,P16*30)</f>
        <v>0</v>
      </c>
      <c r="R16" s="65">
        <f t="shared" si="3"/>
        <v>0</v>
      </c>
      <c r="S16" s="57" cm="1">
        <f t="array" ref="S16">_xlfn.IFS(R16&gt;=0.15,10,R16&lt;0.15,R16/0.15*10)</f>
        <v>0</v>
      </c>
      <c r="T16" s="60"/>
      <c r="U16" s="58"/>
      <c r="V16" s="62">
        <f t="shared" si="4"/>
        <v>0</v>
      </c>
      <c r="W16" s="63" t="str">
        <f t="shared" si="5"/>
        <v>不合格</v>
      </c>
      <c r="X16" s="84"/>
      <c r="Y16" s="84"/>
      <c r="Z16" s="84"/>
      <c r="AA16" s="84"/>
      <c r="AB16" s="84"/>
    </row>
    <row r="17" spans="1:28" ht="24.95" customHeight="1">
      <c r="A17" s="34" t="s">
        <v>64</v>
      </c>
      <c r="B17" s="35">
        <v>14</v>
      </c>
      <c r="C17" s="35" t="s">
        <v>1083</v>
      </c>
      <c r="D17" s="35" t="s">
        <v>369</v>
      </c>
      <c r="E17" s="33">
        <v>119.8</v>
      </c>
      <c r="F17" s="35" t="s">
        <v>311</v>
      </c>
      <c r="G17" s="35">
        <v>0</v>
      </c>
      <c r="H17" s="35">
        <v>0</v>
      </c>
      <c r="I17" s="35">
        <v>0</v>
      </c>
      <c r="J17" s="36">
        <v>0</v>
      </c>
      <c r="K17" s="36">
        <v>0</v>
      </c>
      <c r="L17" s="83">
        <v>800</v>
      </c>
      <c r="M17" s="52">
        <f t="shared" si="1"/>
        <v>0</v>
      </c>
      <c r="N17" s="57" cm="1">
        <f t="array" ref="N17">_xlfn.IFS(M17&gt;=1,30,M17&lt;1,M17*30)</f>
        <v>0</v>
      </c>
      <c r="O17" s="54">
        <f t="shared" si="0"/>
        <v>0</v>
      </c>
      <c r="P17" s="52">
        <f t="shared" si="2"/>
        <v>0</v>
      </c>
      <c r="Q17" s="57" cm="1">
        <f t="array" ref="Q17">_xlfn.IFS(P17&gt;=1,30,P17&lt;1,P17*30)</f>
        <v>0</v>
      </c>
      <c r="R17" s="65">
        <f t="shared" si="3"/>
        <v>0</v>
      </c>
      <c r="S17" s="57" cm="1">
        <f t="array" ref="S17">_xlfn.IFS(R17&gt;=0.15,10,R17&lt;0.15,R17/0.15*10)</f>
        <v>0</v>
      </c>
      <c r="T17" s="60"/>
      <c r="U17" s="58"/>
      <c r="V17" s="62">
        <f t="shared" si="4"/>
        <v>0</v>
      </c>
      <c r="W17" s="63" t="str">
        <f t="shared" si="5"/>
        <v>不合格</v>
      </c>
      <c r="X17" s="84"/>
      <c r="Y17" s="84"/>
      <c r="Z17" s="84"/>
      <c r="AA17" s="84"/>
      <c r="AB17" s="84"/>
    </row>
    <row r="18" spans="1:28" ht="24.95" customHeight="1">
      <c r="A18" s="34" t="s">
        <v>64</v>
      </c>
      <c r="B18" s="35">
        <v>15</v>
      </c>
      <c r="C18" s="35" t="s">
        <v>1058</v>
      </c>
      <c r="D18" s="35" t="s">
        <v>325</v>
      </c>
      <c r="E18" s="33">
        <v>51</v>
      </c>
      <c r="F18" s="35" t="s">
        <v>307</v>
      </c>
      <c r="G18" s="35">
        <v>0</v>
      </c>
      <c r="H18" s="35">
        <v>0</v>
      </c>
      <c r="I18" s="35">
        <v>0</v>
      </c>
      <c r="J18" s="36">
        <v>0</v>
      </c>
      <c r="K18" s="36">
        <v>0</v>
      </c>
      <c r="L18" s="83">
        <v>1400</v>
      </c>
      <c r="M18" s="52">
        <f t="shared" si="1"/>
        <v>0</v>
      </c>
      <c r="N18" s="57" cm="1">
        <f t="array" ref="N18">_xlfn.IFS(M18&gt;=1,30,M18&lt;1,M18*30)</f>
        <v>0</v>
      </c>
      <c r="O18" s="54">
        <f t="shared" si="0"/>
        <v>0</v>
      </c>
      <c r="P18" s="52">
        <f t="shared" si="2"/>
        <v>0</v>
      </c>
      <c r="Q18" s="57" cm="1">
        <f t="array" ref="Q18">_xlfn.IFS(P18&gt;=1,30,P18&lt;1,P18*30)</f>
        <v>0</v>
      </c>
      <c r="R18" s="65">
        <f t="shared" si="3"/>
        <v>0</v>
      </c>
      <c r="S18" s="57" cm="1">
        <f t="array" ref="S18">_xlfn.IFS(R18&gt;=0.15,10,R18&lt;0.15,R18/0.15*10)</f>
        <v>0</v>
      </c>
      <c r="T18" s="60"/>
      <c r="U18" s="58"/>
      <c r="V18" s="62">
        <f t="shared" si="4"/>
        <v>0</v>
      </c>
      <c r="W18" s="63" t="str">
        <f t="shared" si="5"/>
        <v>不合格</v>
      </c>
      <c r="X18" s="84"/>
      <c r="Y18" s="84"/>
      <c r="Z18" s="84"/>
      <c r="AA18" s="84"/>
      <c r="AB18" s="84"/>
    </row>
    <row r="19" spans="1:28" ht="24.95" customHeight="1">
      <c r="A19" s="34" t="s">
        <v>64</v>
      </c>
      <c r="B19" s="35">
        <v>16</v>
      </c>
      <c r="C19" s="35" t="s">
        <v>1088</v>
      </c>
      <c r="D19" s="35" t="s">
        <v>374</v>
      </c>
      <c r="E19" s="33">
        <v>448.6</v>
      </c>
      <c r="F19" s="35" t="s">
        <v>307</v>
      </c>
      <c r="G19" s="35">
        <v>0</v>
      </c>
      <c r="H19" s="35">
        <v>0</v>
      </c>
      <c r="I19" s="35">
        <v>0</v>
      </c>
      <c r="J19" s="36">
        <v>0</v>
      </c>
      <c r="K19" s="36">
        <v>0</v>
      </c>
      <c r="L19" s="83">
        <v>800</v>
      </c>
      <c r="M19" s="52">
        <f t="shared" si="1"/>
        <v>0</v>
      </c>
      <c r="N19" s="57" cm="1">
        <f t="array" ref="N19">_xlfn.IFS(M19&gt;=1,30,M19&lt;1,M19*30)</f>
        <v>0</v>
      </c>
      <c r="O19" s="54">
        <f t="shared" si="0"/>
        <v>0</v>
      </c>
      <c r="P19" s="52">
        <f t="shared" si="2"/>
        <v>0</v>
      </c>
      <c r="Q19" s="57" cm="1">
        <f t="array" ref="Q19">_xlfn.IFS(P19&gt;=1,30,P19&lt;1,P19*30)</f>
        <v>0</v>
      </c>
      <c r="R19" s="65">
        <f t="shared" si="3"/>
        <v>0</v>
      </c>
      <c r="S19" s="57" cm="1">
        <f t="array" ref="S19">_xlfn.IFS(R19&gt;=0.15,10,R19&lt;0.15,R19/0.15*10)</f>
        <v>0</v>
      </c>
      <c r="T19" s="60"/>
      <c r="U19" s="58"/>
      <c r="V19" s="62">
        <f t="shared" si="4"/>
        <v>0</v>
      </c>
      <c r="W19" s="63" t="str">
        <f t="shared" si="5"/>
        <v>不合格</v>
      </c>
      <c r="X19" s="84"/>
      <c r="Y19" s="84"/>
      <c r="Z19" s="84"/>
      <c r="AA19" s="84"/>
      <c r="AB19" s="84"/>
    </row>
    <row r="20" spans="1:28" ht="24.95" customHeight="1">
      <c r="A20" s="34" t="s">
        <v>64</v>
      </c>
      <c r="B20" s="35">
        <v>17</v>
      </c>
      <c r="C20" s="35" t="s">
        <v>1047</v>
      </c>
      <c r="D20" s="35" t="s">
        <v>306</v>
      </c>
      <c r="E20" s="33">
        <v>41</v>
      </c>
      <c r="F20" s="35" t="s">
        <v>307</v>
      </c>
      <c r="G20" s="35">
        <v>0</v>
      </c>
      <c r="H20" s="35">
        <v>0</v>
      </c>
      <c r="I20" s="35">
        <v>0</v>
      </c>
      <c r="J20" s="36">
        <v>0</v>
      </c>
      <c r="K20" s="36">
        <v>0</v>
      </c>
      <c r="L20" s="83">
        <v>800</v>
      </c>
      <c r="M20" s="52">
        <f t="shared" si="1"/>
        <v>0</v>
      </c>
      <c r="N20" s="57" cm="1">
        <f t="array" ref="N20">_xlfn.IFS(M20&gt;=1,30,M20&lt;1,M20*30)</f>
        <v>0</v>
      </c>
      <c r="O20" s="54">
        <f t="shared" si="0"/>
        <v>0</v>
      </c>
      <c r="P20" s="52">
        <f t="shared" si="2"/>
        <v>0</v>
      </c>
      <c r="Q20" s="57" cm="1">
        <f t="array" ref="Q20">_xlfn.IFS(P20&gt;=1,30,P20&lt;1,P20*30)</f>
        <v>0</v>
      </c>
      <c r="R20" s="65">
        <f t="shared" si="3"/>
        <v>0</v>
      </c>
      <c r="S20" s="57" cm="1">
        <f t="array" ref="S20">_xlfn.IFS(R20&gt;=0.15,10,R20&lt;0.15,R20/0.15*10)</f>
        <v>0</v>
      </c>
      <c r="T20" s="60"/>
      <c r="U20" s="58"/>
      <c r="V20" s="62">
        <f t="shared" si="4"/>
        <v>0</v>
      </c>
      <c r="W20" s="63" t="str">
        <f t="shared" si="5"/>
        <v>不合格</v>
      </c>
      <c r="X20" s="84"/>
      <c r="Y20" s="84"/>
      <c r="Z20" s="84"/>
      <c r="AA20" s="84"/>
      <c r="AB20" s="84"/>
    </row>
    <row r="21" spans="1:28" ht="24.95" customHeight="1">
      <c r="A21" s="34" t="s">
        <v>64</v>
      </c>
      <c r="B21" s="35">
        <v>18</v>
      </c>
      <c r="C21" s="35" t="s">
        <v>1046</v>
      </c>
      <c r="D21" s="35" t="s">
        <v>306</v>
      </c>
      <c r="E21" s="33">
        <v>41</v>
      </c>
      <c r="F21" s="35" t="s">
        <v>307</v>
      </c>
      <c r="G21" s="35">
        <v>0</v>
      </c>
      <c r="H21" s="35">
        <v>0</v>
      </c>
      <c r="I21" s="35">
        <v>0</v>
      </c>
      <c r="J21" s="36">
        <v>0</v>
      </c>
      <c r="K21" s="36">
        <v>0</v>
      </c>
      <c r="L21" s="83">
        <v>800</v>
      </c>
      <c r="M21" s="52">
        <f t="shared" si="1"/>
        <v>0</v>
      </c>
      <c r="N21" s="57" cm="1">
        <f t="array" ref="N21">_xlfn.IFS(M21&gt;=1,30,M21&lt;1,M21*30)</f>
        <v>0</v>
      </c>
      <c r="O21" s="54">
        <f t="shared" si="0"/>
        <v>0</v>
      </c>
      <c r="P21" s="52">
        <f t="shared" si="2"/>
        <v>0</v>
      </c>
      <c r="Q21" s="57" cm="1">
        <f t="array" ref="Q21">_xlfn.IFS(P21&gt;=1,30,P21&lt;1,P21*30)</f>
        <v>0</v>
      </c>
      <c r="R21" s="65">
        <f t="shared" si="3"/>
        <v>0</v>
      </c>
      <c r="S21" s="57" cm="1">
        <f t="array" ref="S21">_xlfn.IFS(R21&gt;=0.15,10,R21&lt;0.15,R21/0.15*10)</f>
        <v>0</v>
      </c>
      <c r="T21" s="60"/>
      <c r="U21" s="58"/>
      <c r="V21" s="62">
        <f t="shared" si="4"/>
        <v>0</v>
      </c>
      <c r="W21" s="63" t="str">
        <f t="shared" si="5"/>
        <v>不合格</v>
      </c>
      <c r="X21" s="84"/>
      <c r="Y21" s="84"/>
      <c r="Z21" s="84"/>
      <c r="AA21" s="84"/>
      <c r="AB21" s="84"/>
    </row>
    <row r="22" spans="1:28" ht="24.95" customHeight="1">
      <c r="A22" s="34" t="s">
        <v>64</v>
      </c>
      <c r="B22" s="35">
        <v>19</v>
      </c>
      <c r="C22" s="35" t="s">
        <v>1087</v>
      </c>
      <c r="D22" s="35" t="s">
        <v>373</v>
      </c>
      <c r="E22" s="33">
        <v>391.55</v>
      </c>
      <c r="F22" s="35" t="s">
        <v>307</v>
      </c>
      <c r="G22" s="35">
        <v>0</v>
      </c>
      <c r="H22" s="35">
        <v>0</v>
      </c>
      <c r="I22" s="35">
        <v>0</v>
      </c>
      <c r="J22" s="36">
        <v>0</v>
      </c>
      <c r="K22" s="36">
        <v>0</v>
      </c>
      <c r="L22" s="83">
        <v>800</v>
      </c>
      <c r="M22" s="52">
        <f t="shared" si="1"/>
        <v>0</v>
      </c>
      <c r="N22" s="57" cm="1">
        <f t="array" ref="N22">_xlfn.IFS(M22&gt;=1,30,M22&lt;1,M22*30)</f>
        <v>0</v>
      </c>
      <c r="O22" s="54">
        <f t="shared" si="0"/>
        <v>0</v>
      </c>
      <c r="P22" s="52">
        <f t="shared" si="2"/>
        <v>0</v>
      </c>
      <c r="Q22" s="57" cm="1">
        <f t="array" ref="Q22">_xlfn.IFS(P22&gt;=1,30,P22&lt;1,P22*30)</f>
        <v>0</v>
      </c>
      <c r="R22" s="65">
        <f t="shared" si="3"/>
        <v>0</v>
      </c>
      <c r="S22" s="57" cm="1">
        <f t="array" ref="S22">_xlfn.IFS(R22&gt;=0.15,10,R22&lt;0.15,R22/0.15*10)</f>
        <v>0</v>
      </c>
      <c r="T22" s="60"/>
      <c r="U22" s="58"/>
      <c r="V22" s="62">
        <f t="shared" si="4"/>
        <v>0</v>
      </c>
      <c r="W22" s="63" t="str">
        <f t="shared" si="5"/>
        <v>不合格</v>
      </c>
      <c r="X22" s="84"/>
      <c r="Y22" s="84"/>
      <c r="Z22" s="84"/>
      <c r="AA22" s="84"/>
      <c r="AB22" s="84"/>
    </row>
    <row r="23" spans="1:28" ht="24.95" customHeight="1">
      <c r="A23" s="34" t="s">
        <v>64</v>
      </c>
      <c r="B23" s="35">
        <v>20</v>
      </c>
      <c r="C23" s="35" t="s">
        <v>1081</v>
      </c>
      <c r="D23" s="35" t="s">
        <v>366</v>
      </c>
      <c r="E23" s="33">
        <v>98.8</v>
      </c>
      <c r="F23" s="35" t="s">
        <v>323</v>
      </c>
      <c r="G23" s="35">
        <v>0</v>
      </c>
      <c r="H23" s="35">
        <v>0</v>
      </c>
      <c r="I23" s="35">
        <v>0</v>
      </c>
      <c r="J23" s="36">
        <v>0</v>
      </c>
      <c r="K23" s="36">
        <v>0</v>
      </c>
      <c r="L23" s="83">
        <v>1400</v>
      </c>
      <c r="M23" s="52">
        <f t="shared" si="1"/>
        <v>0</v>
      </c>
      <c r="N23" s="57" cm="1">
        <f t="array" ref="N23">_xlfn.IFS(M23&gt;=1,30,M23&lt;1,M23*30)</f>
        <v>0</v>
      </c>
      <c r="O23" s="54">
        <f t="shared" si="0"/>
        <v>0</v>
      </c>
      <c r="P23" s="52">
        <f t="shared" si="2"/>
        <v>0</v>
      </c>
      <c r="Q23" s="57" cm="1">
        <f t="array" ref="Q23">_xlfn.IFS(P23&gt;=1,30,P23&lt;1,P23*30)</f>
        <v>0</v>
      </c>
      <c r="R23" s="65">
        <f t="shared" si="3"/>
        <v>0</v>
      </c>
      <c r="S23" s="57" cm="1">
        <f t="array" ref="S23">_xlfn.IFS(R23&gt;=0.15,10,R23&lt;0.15,R23/0.15*10)</f>
        <v>0</v>
      </c>
      <c r="T23" s="60"/>
      <c r="U23" s="58"/>
      <c r="V23" s="62">
        <f t="shared" si="4"/>
        <v>0</v>
      </c>
      <c r="W23" s="63" t="str">
        <f t="shared" si="5"/>
        <v>不合格</v>
      </c>
      <c r="X23" s="84"/>
      <c r="Y23" s="84"/>
      <c r="Z23" s="84"/>
      <c r="AA23" s="84"/>
      <c r="AB23" s="84"/>
    </row>
    <row r="24" spans="1:28" ht="24.95" customHeight="1">
      <c r="A24" s="34" t="s">
        <v>64</v>
      </c>
      <c r="B24" s="35">
        <v>21</v>
      </c>
      <c r="C24" s="35" t="s">
        <v>1075</v>
      </c>
      <c r="D24" s="35" t="s">
        <v>355</v>
      </c>
      <c r="E24" s="33">
        <v>73</v>
      </c>
      <c r="F24" s="35" t="s">
        <v>319</v>
      </c>
      <c r="G24" s="35">
        <v>0</v>
      </c>
      <c r="H24" s="35">
        <v>0</v>
      </c>
      <c r="I24" s="35">
        <v>0</v>
      </c>
      <c r="J24" s="36">
        <v>0</v>
      </c>
      <c r="K24" s="36">
        <v>0</v>
      </c>
      <c r="L24" s="83">
        <v>800</v>
      </c>
      <c r="M24" s="52">
        <f t="shared" si="1"/>
        <v>0</v>
      </c>
      <c r="N24" s="57" cm="1">
        <f t="array" ref="N24">_xlfn.IFS(M24&gt;=1,30,M24&lt;1,M24*30)</f>
        <v>0</v>
      </c>
      <c r="O24" s="54">
        <f t="shared" si="0"/>
        <v>0</v>
      </c>
      <c r="P24" s="52">
        <f t="shared" si="2"/>
        <v>0</v>
      </c>
      <c r="Q24" s="57" cm="1">
        <f t="array" ref="Q24">_xlfn.IFS(P24&gt;=1,30,P24&lt;1,P24*30)</f>
        <v>0</v>
      </c>
      <c r="R24" s="65">
        <f t="shared" si="3"/>
        <v>0</v>
      </c>
      <c r="S24" s="57" cm="1">
        <f t="array" ref="S24">_xlfn.IFS(R24&gt;=0.15,10,R24&lt;0.15,R24/0.15*10)</f>
        <v>0</v>
      </c>
      <c r="T24" s="60"/>
      <c r="U24" s="58"/>
      <c r="V24" s="62">
        <f t="shared" si="4"/>
        <v>0</v>
      </c>
      <c r="W24" s="63" t="str">
        <f t="shared" si="5"/>
        <v>不合格</v>
      </c>
      <c r="X24" s="84"/>
      <c r="Y24" s="84"/>
      <c r="Z24" s="84"/>
      <c r="AA24" s="84"/>
      <c r="AB24" s="84"/>
    </row>
    <row r="25" spans="1:28" ht="24.95" customHeight="1">
      <c r="A25" s="34" t="s">
        <v>64</v>
      </c>
      <c r="B25" s="35">
        <v>22</v>
      </c>
      <c r="C25" s="35" t="s">
        <v>1069</v>
      </c>
      <c r="D25" s="35" t="s">
        <v>12</v>
      </c>
      <c r="E25" s="33">
        <v>64.947000000000003</v>
      </c>
      <c r="F25" s="35" t="s">
        <v>344</v>
      </c>
      <c r="G25" s="35">
        <v>0</v>
      </c>
      <c r="H25" s="35">
        <v>0</v>
      </c>
      <c r="I25" s="35">
        <v>0</v>
      </c>
      <c r="J25" s="36">
        <v>0</v>
      </c>
      <c r="K25" s="36">
        <v>0</v>
      </c>
      <c r="L25" s="83">
        <v>1400</v>
      </c>
      <c r="M25" s="52">
        <f t="shared" si="1"/>
        <v>0</v>
      </c>
      <c r="N25" s="57" cm="1">
        <f t="array" ref="N25">_xlfn.IFS(M25&gt;=1,30,M25&lt;1,M25*30)</f>
        <v>0</v>
      </c>
      <c r="O25" s="54">
        <f t="shared" si="0"/>
        <v>0</v>
      </c>
      <c r="P25" s="52">
        <f t="shared" si="2"/>
        <v>0</v>
      </c>
      <c r="Q25" s="57" cm="1">
        <f t="array" ref="Q25">_xlfn.IFS(P25&gt;=1,30,P25&lt;1,P25*30)</f>
        <v>0</v>
      </c>
      <c r="R25" s="65">
        <f t="shared" si="3"/>
        <v>0</v>
      </c>
      <c r="S25" s="57" cm="1">
        <f t="array" ref="S25">_xlfn.IFS(R25&gt;=0.15,10,R25&lt;0.15,R25/0.15*10)</f>
        <v>0</v>
      </c>
      <c r="T25" s="60"/>
      <c r="U25" s="58"/>
      <c r="V25" s="62">
        <f t="shared" si="4"/>
        <v>0</v>
      </c>
      <c r="W25" s="63" t="str">
        <f t="shared" si="5"/>
        <v>不合格</v>
      </c>
      <c r="X25" s="84"/>
      <c r="Y25" s="84"/>
      <c r="Z25" s="84"/>
      <c r="AA25" s="84"/>
      <c r="AB25" s="84"/>
    </row>
    <row r="26" spans="1:28" ht="24.95" customHeight="1">
      <c r="A26" s="34" t="s">
        <v>64</v>
      </c>
      <c r="B26" s="35">
        <v>23</v>
      </c>
      <c r="C26" s="35" t="s">
        <v>1068</v>
      </c>
      <c r="D26" s="35" t="s">
        <v>12</v>
      </c>
      <c r="E26" s="33">
        <v>64.947000000000003</v>
      </c>
      <c r="F26" s="35" t="s">
        <v>344</v>
      </c>
      <c r="G26" s="35">
        <v>0</v>
      </c>
      <c r="H26" s="35">
        <v>0</v>
      </c>
      <c r="I26" s="35">
        <v>0</v>
      </c>
      <c r="J26" s="36">
        <v>0</v>
      </c>
      <c r="K26" s="36">
        <v>0</v>
      </c>
      <c r="L26" s="83">
        <v>1400</v>
      </c>
      <c r="M26" s="52">
        <f t="shared" si="1"/>
        <v>0</v>
      </c>
      <c r="N26" s="57" cm="1">
        <f t="array" ref="N26">_xlfn.IFS(M26&gt;=1,30,M26&lt;1,M26*30)</f>
        <v>0</v>
      </c>
      <c r="O26" s="54">
        <f t="shared" si="0"/>
        <v>0</v>
      </c>
      <c r="P26" s="52">
        <f t="shared" si="2"/>
        <v>0</v>
      </c>
      <c r="Q26" s="57" cm="1">
        <f t="array" ref="Q26">_xlfn.IFS(P26&gt;=1,30,P26&lt;1,P26*30)</f>
        <v>0</v>
      </c>
      <c r="R26" s="65">
        <f t="shared" si="3"/>
        <v>0</v>
      </c>
      <c r="S26" s="57" cm="1">
        <f t="array" ref="S26">_xlfn.IFS(R26&gt;=0.15,10,R26&lt;0.15,R26/0.15*10)</f>
        <v>0</v>
      </c>
      <c r="T26" s="60"/>
      <c r="U26" s="58"/>
      <c r="V26" s="62">
        <f t="shared" si="4"/>
        <v>0</v>
      </c>
      <c r="W26" s="63" t="str">
        <f t="shared" si="5"/>
        <v>不合格</v>
      </c>
      <c r="X26" s="84"/>
      <c r="Y26" s="84"/>
      <c r="Z26" s="84"/>
      <c r="AA26" s="84"/>
      <c r="AB26" s="84"/>
    </row>
    <row r="27" spans="1:28" ht="24.95" customHeight="1">
      <c r="A27" s="34" t="s">
        <v>64</v>
      </c>
      <c r="B27" s="35">
        <v>24</v>
      </c>
      <c r="C27" s="35" t="s">
        <v>1065</v>
      </c>
      <c r="D27" s="35" t="s">
        <v>340</v>
      </c>
      <c r="E27" s="33">
        <v>63.4</v>
      </c>
      <c r="F27" s="35" t="s">
        <v>341</v>
      </c>
      <c r="G27" s="35">
        <v>0</v>
      </c>
      <c r="H27" s="35">
        <v>0</v>
      </c>
      <c r="I27" s="35">
        <v>0</v>
      </c>
      <c r="J27" s="36">
        <v>0</v>
      </c>
      <c r="K27" s="36">
        <v>0</v>
      </c>
      <c r="L27" s="83">
        <v>1400</v>
      </c>
      <c r="M27" s="52">
        <f t="shared" si="1"/>
        <v>0</v>
      </c>
      <c r="N27" s="57" cm="1">
        <f t="array" ref="N27">_xlfn.IFS(M27&gt;=1,30,M27&lt;1,M27*30)</f>
        <v>0</v>
      </c>
      <c r="O27" s="54">
        <f t="shared" si="0"/>
        <v>0</v>
      </c>
      <c r="P27" s="52">
        <f t="shared" si="2"/>
        <v>0</v>
      </c>
      <c r="Q27" s="57" cm="1">
        <f t="array" ref="Q27">_xlfn.IFS(P27&gt;=1,30,P27&lt;1,P27*30)</f>
        <v>0</v>
      </c>
      <c r="R27" s="65">
        <f t="shared" si="3"/>
        <v>0</v>
      </c>
      <c r="S27" s="57" cm="1">
        <f t="array" ref="S27">_xlfn.IFS(R27&gt;=0.15,10,R27&lt;0.15,R27/0.15*10)</f>
        <v>0</v>
      </c>
      <c r="T27" s="60"/>
      <c r="U27" s="58"/>
      <c r="V27" s="62">
        <f t="shared" si="4"/>
        <v>0</v>
      </c>
      <c r="W27" s="63" t="str">
        <f t="shared" si="5"/>
        <v>不合格</v>
      </c>
      <c r="X27" s="84"/>
      <c r="Y27" s="84"/>
      <c r="Z27" s="84"/>
      <c r="AA27" s="84"/>
      <c r="AB27" s="84"/>
    </row>
    <row r="28" spans="1:28" ht="24.95" customHeight="1">
      <c r="A28" s="34" t="s">
        <v>64</v>
      </c>
      <c r="B28" s="35">
        <v>25</v>
      </c>
      <c r="C28" s="35" t="s">
        <v>1071</v>
      </c>
      <c r="D28" s="35" t="s">
        <v>349</v>
      </c>
      <c r="E28" s="33">
        <v>67.900000000000006</v>
      </c>
      <c r="F28" s="35" t="s">
        <v>350</v>
      </c>
      <c r="G28" s="35">
        <v>0</v>
      </c>
      <c r="H28" s="35">
        <v>0</v>
      </c>
      <c r="I28" s="35">
        <v>0</v>
      </c>
      <c r="J28" s="36">
        <v>0</v>
      </c>
      <c r="K28" s="36">
        <v>0</v>
      </c>
      <c r="L28" s="83">
        <v>800</v>
      </c>
      <c r="M28" s="52">
        <f t="shared" si="1"/>
        <v>0</v>
      </c>
      <c r="N28" s="57" cm="1">
        <f t="array" ref="N28">_xlfn.IFS(M28&gt;=1,30,M28&lt;1,M28*30)</f>
        <v>0</v>
      </c>
      <c r="O28" s="54">
        <f t="shared" si="0"/>
        <v>0</v>
      </c>
      <c r="P28" s="52">
        <f t="shared" si="2"/>
        <v>0</v>
      </c>
      <c r="Q28" s="57" cm="1">
        <f t="array" ref="Q28">_xlfn.IFS(P28&gt;=1,30,P28&lt;1,P28*30)</f>
        <v>0</v>
      </c>
      <c r="R28" s="65">
        <f t="shared" si="3"/>
        <v>0</v>
      </c>
      <c r="S28" s="57" cm="1">
        <f t="array" ref="S28">_xlfn.IFS(R28&gt;=0.15,10,R28&lt;0.15,R28/0.15*10)</f>
        <v>0</v>
      </c>
      <c r="T28" s="60"/>
      <c r="U28" s="58"/>
      <c r="V28" s="62">
        <f t="shared" si="4"/>
        <v>0</v>
      </c>
      <c r="W28" s="63" t="str">
        <f t="shared" si="5"/>
        <v>不合格</v>
      </c>
      <c r="X28" s="84"/>
      <c r="Y28" s="84"/>
      <c r="Z28" s="84"/>
      <c r="AA28" s="84"/>
      <c r="AB28" s="84"/>
    </row>
    <row r="29" spans="1:28" ht="24.95" customHeight="1">
      <c r="A29" s="34" t="s">
        <v>64</v>
      </c>
      <c r="B29" s="35">
        <v>26</v>
      </c>
      <c r="C29" s="35" t="s">
        <v>1051</v>
      </c>
      <c r="D29" s="35" t="s">
        <v>315</v>
      </c>
      <c r="E29" s="33">
        <v>44.8</v>
      </c>
      <c r="F29" s="35" t="s">
        <v>316</v>
      </c>
      <c r="G29" s="35">
        <v>0</v>
      </c>
      <c r="H29" s="35">
        <v>0</v>
      </c>
      <c r="I29" s="35">
        <v>0</v>
      </c>
      <c r="J29" s="36">
        <v>0</v>
      </c>
      <c r="K29" s="36">
        <v>0</v>
      </c>
      <c r="L29" s="83">
        <v>1400</v>
      </c>
      <c r="M29" s="52">
        <f t="shared" si="1"/>
        <v>0</v>
      </c>
      <c r="N29" s="57" cm="1">
        <f t="array" ref="N29">_xlfn.IFS(M29&gt;=1,30,M29&lt;1,M29*30)</f>
        <v>0</v>
      </c>
      <c r="O29" s="54">
        <f t="shared" si="0"/>
        <v>0</v>
      </c>
      <c r="P29" s="52">
        <f t="shared" si="2"/>
        <v>0</v>
      </c>
      <c r="Q29" s="57" cm="1">
        <f t="array" ref="Q29">_xlfn.IFS(P29&gt;=1,30,P29&lt;1,P29*30)</f>
        <v>0</v>
      </c>
      <c r="R29" s="65">
        <f t="shared" si="3"/>
        <v>0</v>
      </c>
      <c r="S29" s="57" cm="1">
        <f t="array" ref="S29">_xlfn.IFS(R29&gt;=0.15,10,R29&lt;0.15,R29/0.15*10)</f>
        <v>0</v>
      </c>
      <c r="T29" s="60"/>
      <c r="U29" s="58"/>
      <c r="V29" s="62">
        <f t="shared" si="4"/>
        <v>0</v>
      </c>
      <c r="W29" s="63" t="str">
        <f t="shared" si="5"/>
        <v>不合格</v>
      </c>
      <c r="X29" s="84"/>
      <c r="Y29" s="84"/>
      <c r="Z29" s="84"/>
      <c r="AA29" s="84"/>
      <c r="AB29" s="84"/>
    </row>
    <row r="30" spans="1:28" ht="24.95" customHeight="1">
      <c r="A30" s="34" t="s">
        <v>64</v>
      </c>
      <c r="B30" s="35">
        <v>27</v>
      </c>
      <c r="C30" s="35" t="s">
        <v>1079</v>
      </c>
      <c r="D30" s="35" t="s">
        <v>360</v>
      </c>
      <c r="E30" s="33">
        <v>88.3</v>
      </c>
      <c r="F30" s="35" t="s">
        <v>361</v>
      </c>
      <c r="G30" s="35">
        <v>0</v>
      </c>
      <c r="H30" s="35">
        <v>0</v>
      </c>
      <c r="I30" s="35">
        <v>0</v>
      </c>
      <c r="J30" s="36">
        <v>0</v>
      </c>
      <c r="K30" s="36">
        <v>0</v>
      </c>
      <c r="L30" s="83">
        <v>1400</v>
      </c>
      <c r="M30" s="52">
        <f t="shared" si="1"/>
        <v>0</v>
      </c>
      <c r="N30" s="57" cm="1">
        <f t="array" ref="N30">_xlfn.IFS(M30&gt;=1,30,M30&lt;1,M30*30)</f>
        <v>0</v>
      </c>
      <c r="O30" s="54">
        <f t="shared" si="0"/>
        <v>0</v>
      </c>
      <c r="P30" s="52">
        <f t="shared" si="2"/>
        <v>0</v>
      </c>
      <c r="Q30" s="57" cm="1">
        <f t="array" ref="Q30">_xlfn.IFS(P30&gt;=1,30,P30&lt;1,P30*30)</f>
        <v>0</v>
      </c>
      <c r="R30" s="65">
        <f t="shared" si="3"/>
        <v>0</v>
      </c>
      <c r="S30" s="57" cm="1">
        <f t="array" ref="S30">_xlfn.IFS(R30&gt;=0.15,10,R30&lt;0.15,R30/0.15*10)</f>
        <v>0</v>
      </c>
      <c r="T30" s="60"/>
      <c r="U30" s="58"/>
      <c r="V30" s="62">
        <f t="shared" si="4"/>
        <v>0</v>
      </c>
      <c r="W30" s="63" t="str">
        <f t="shared" si="5"/>
        <v>不合格</v>
      </c>
      <c r="X30" s="84"/>
      <c r="Y30" s="84"/>
      <c r="Z30" s="84"/>
      <c r="AA30" s="84"/>
      <c r="AB30" s="84"/>
    </row>
    <row r="31" spans="1:28" ht="24.95" customHeight="1">
      <c r="A31" s="34" t="s">
        <v>64</v>
      </c>
      <c r="B31" s="35">
        <v>28</v>
      </c>
      <c r="C31" s="35" t="s">
        <v>1057</v>
      </c>
      <c r="D31" s="35" t="s">
        <v>324</v>
      </c>
      <c r="E31" s="33">
        <v>49.6</v>
      </c>
      <c r="F31" s="35" t="s">
        <v>316</v>
      </c>
      <c r="G31" s="35">
        <v>0</v>
      </c>
      <c r="H31" s="35">
        <v>0</v>
      </c>
      <c r="I31" s="35">
        <v>0</v>
      </c>
      <c r="J31" s="36">
        <v>0</v>
      </c>
      <c r="K31" s="36">
        <v>0</v>
      </c>
      <c r="L31" s="83">
        <v>1400</v>
      </c>
      <c r="M31" s="52">
        <f t="shared" si="1"/>
        <v>0</v>
      </c>
      <c r="N31" s="57" cm="1">
        <f t="array" ref="N31">_xlfn.IFS(M31&gt;=1,30,M31&lt;1,M31*30)</f>
        <v>0</v>
      </c>
      <c r="O31" s="54">
        <f t="shared" si="0"/>
        <v>0</v>
      </c>
      <c r="P31" s="52">
        <f t="shared" si="2"/>
        <v>0</v>
      </c>
      <c r="Q31" s="57" cm="1">
        <f t="array" ref="Q31">_xlfn.IFS(P31&gt;=1,30,P31&lt;1,P31*30)</f>
        <v>0</v>
      </c>
      <c r="R31" s="65">
        <f t="shared" si="3"/>
        <v>0</v>
      </c>
      <c r="S31" s="57" cm="1">
        <f t="array" ref="S31">_xlfn.IFS(R31&gt;=0.15,10,R31&lt;0.15,R31/0.15*10)</f>
        <v>0</v>
      </c>
      <c r="T31" s="60"/>
      <c r="U31" s="58"/>
      <c r="V31" s="62">
        <f t="shared" si="4"/>
        <v>0</v>
      </c>
      <c r="W31" s="63" t="str">
        <f t="shared" si="5"/>
        <v>不合格</v>
      </c>
      <c r="X31" s="84"/>
      <c r="Y31" s="84"/>
      <c r="Z31" s="84"/>
      <c r="AA31" s="84"/>
      <c r="AB31" s="84"/>
    </row>
    <row r="32" spans="1:28" ht="24.95" customHeight="1">
      <c r="A32" s="34" t="s">
        <v>64</v>
      </c>
      <c r="B32" s="35">
        <v>29</v>
      </c>
      <c r="C32" s="35">
        <v>20155796</v>
      </c>
      <c r="D32" s="35" t="s">
        <v>347</v>
      </c>
      <c r="E32" s="33">
        <v>66.599999999999994</v>
      </c>
      <c r="F32" s="35" t="s">
        <v>348</v>
      </c>
      <c r="G32" s="35">
        <v>0</v>
      </c>
      <c r="H32" s="35">
        <v>0</v>
      </c>
      <c r="I32" s="35">
        <v>0</v>
      </c>
      <c r="J32" s="36">
        <v>0</v>
      </c>
      <c r="K32" s="36">
        <v>0</v>
      </c>
      <c r="L32" s="83">
        <v>800</v>
      </c>
      <c r="M32" s="52">
        <f t="shared" si="1"/>
        <v>0</v>
      </c>
      <c r="N32" s="57" cm="1">
        <f t="array" ref="N32">_xlfn.IFS(M32&gt;=1,30,M32&lt;1,M32*30)</f>
        <v>0</v>
      </c>
      <c r="O32" s="54">
        <f t="shared" si="0"/>
        <v>0</v>
      </c>
      <c r="P32" s="52">
        <f t="shared" si="2"/>
        <v>0</v>
      </c>
      <c r="Q32" s="57" cm="1">
        <f t="array" ref="Q32">_xlfn.IFS(P32&gt;=1,30,P32&lt;1,P32*30)</f>
        <v>0</v>
      </c>
      <c r="R32" s="65">
        <f t="shared" si="3"/>
        <v>0</v>
      </c>
      <c r="S32" s="57" cm="1">
        <f t="array" ref="S32">_xlfn.IFS(R32&gt;=0.15,10,R32&lt;0.15,R32/0.15*10)</f>
        <v>0</v>
      </c>
      <c r="T32" s="60"/>
      <c r="U32" s="58"/>
      <c r="V32" s="62">
        <f t="shared" si="4"/>
        <v>0</v>
      </c>
      <c r="W32" s="63" t="str">
        <f t="shared" si="5"/>
        <v>不合格</v>
      </c>
      <c r="X32" s="84"/>
      <c r="Y32" s="84"/>
      <c r="Z32" s="84"/>
      <c r="AA32" s="84"/>
      <c r="AB32" s="84"/>
    </row>
    <row r="33" spans="1:28" ht="24.95" customHeight="1">
      <c r="A33" s="34" t="s">
        <v>64</v>
      </c>
      <c r="B33" s="35">
        <v>30</v>
      </c>
      <c r="C33" s="35">
        <v>20141020</v>
      </c>
      <c r="D33" s="35" t="s">
        <v>18</v>
      </c>
      <c r="E33" s="33">
        <v>74.8</v>
      </c>
      <c r="F33" s="35" t="s">
        <v>353</v>
      </c>
      <c r="G33" s="35">
        <v>0</v>
      </c>
      <c r="H33" s="35">
        <v>0</v>
      </c>
      <c r="I33" s="35">
        <v>0</v>
      </c>
      <c r="J33" s="36">
        <v>0</v>
      </c>
      <c r="K33" s="36">
        <v>0</v>
      </c>
      <c r="L33" s="83">
        <v>800</v>
      </c>
      <c r="M33" s="52">
        <f t="shared" si="1"/>
        <v>0</v>
      </c>
      <c r="N33" s="57" cm="1">
        <f t="array" ref="N33">_xlfn.IFS(M33&gt;=1,30,M33&lt;1,M33*30)</f>
        <v>0</v>
      </c>
      <c r="O33" s="54">
        <f t="shared" si="0"/>
        <v>0</v>
      </c>
      <c r="P33" s="52">
        <f t="shared" si="2"/>
        <v>0</v>
      </c>
      <c r="Q33" s="57" cm="1">
        <f t="array" ref="Q33">_xlfn.IFS(P33&gt;=1,30,P33&lt;1,P33*30)</f>
        <v>0</v>
      </c>
      <c r="R33" s="65">
        <f t="shared" si="3"/>
        <v>0</v>
      </c>
      <c r="S33" s="57" cm="1">
        <f t="array" ref="S33">_xlfn.IFS(R33&gt;=0.15,10,R33&lt;0.15,R33/0.15*10)</f>
        <v>0</v>
      </c>
      <c r="T33" s="60"/>
      <c r="U33" s="58"/>
      <c r="V33" s="62">
        <f t="shared" si="4"/>
        <v>0</v>
      </c>
      <c r="W33" s="63" t="str">
        <f t="shared" si="5"/>
        <v>不合格</v>
      </c>
      <c r="X33" s="84"/>
      <c r="Y33" s="84"/>
      <c r="Z33" s="84"/>
      <c r="AA33" s="84"/>
      <c r="AB33" s="84"/>
    </row>
    <row r="34" spans="1:28" ht="24.95" customHeight="1">
      <c r="A34" s="34" t="s">
        <v>64</v>
      </c>
      <c r="B34" s="35">
        <v>31</v>
      </c>
      <c r="C34" s="35" t="s">
        <v>1073</v>
      </c>
      <c r="D34" s="35" t="s">
        <v>352</v>
      </c>
      <c r="E34" s="33">
        <v>69.87</v>
      </c>
      <c r="F34" s="35" t="s">
        <v>353</v>
      </c>
      <c r="G34" s="35">
        <v>0</v>
      </c>
      <c r="H34" s="35">
        <v>0</v>
      </c>
      <c r="I34" s="35">
        <v>0</v>
      </c>
      <c r="J34" s="36">
        <v>0</v>
      </c>
      <c r="K34" s="36">
        <v>0</v>
      </c>
      <c r="L34" s="83">
        <v>800</v>
      </c>
      <c r="M34" s="52">
        <f t="shared" si="1"/>
        <v>0</v>
      </c>
      <c r="N34" s="57" cm="1">
        <f t="array" ref="N34">_xlfn.IFS(M34&gt;=1,30,M34&lt;1,M34*30)</f>
        <v>0</v>
      </c>
      <c r="O34" s="54">
        <f t="shared" si="0"/>
        <v>0</v>
      </c>
      <c r="P34" s="52">
        <f t="shared" si="2"/>
        <v>0</v>
      </c>
      <c r="Q34" s="57" cm="1">
        <f t="array" ref="Q34">_xlfn.IFS(P34&gt;=1,30,P34&lt;1,P34*30)</f>
        <v>0</v>
      </c>
      <c r="R34" s="65">
        <f t="shared" si="3"/>
        <v>0</v>
      </c>
      <c r="S34" s="57" cm="1">
        <f t="array" ref="S34">_xlfn.IFS(R34&gt;=0.15,10,R34&lt;0.15,R34/0.15*10)</f>
        <v>0</v>
      </c>
      <c r="T34" s="60"/>
      <c r="U34" s="58"/>
      <c r="V34" s="62">
        <f t="shared" si="4"/>
        <v>0</v>
      </c>
      <c r="W34" s="63" t="str">
        <f t="shared" si="5"/>
        <v>不合格</v>
      </c>
      <c r="X34" s="84"/>
      <c r="Y34" s="84"/>
      <c r="Z34" s="84"/>
      <c r="AA34" s="84"/>
      <c r="AB34" s="84"/>
    </row>
    <row r="35" spans="1:28" ht="24.95" customHeight="1">
      <c r="A35" s="34" t="s">
        <v>64</v>
      </c>
      <c r="B35" s="35">
        <v>32</v>
      </c>
      <c r="C35" s="35">
        <v>20157313</v>
      </c>
      <c r="D35" s="35" t="s">
        <v>364</v>
      </c>
      <c r="E35" s="33">
        <v>95.98</v>
      </c>
      <c r="F35" s="35" t="s">
        <v>321</v>
      </c>
      <c r="G35" s="35">
        <v>0</v>
      </c>
      <c r="H35" s="35">
        <v>0</v>
      </c>
      <c r="I35" s="35">
        <v>0</v>
      </c>
      <c r="J35" s="36">
        <v>0</v>
      </c>
      <c r="K35" s="36">
        <v>0</v>
      </c>
      <c r="L35" s="83">
        <v>1400</v>
      </c>
      <c r="M35" s="52">
        <f t="shared" si="1"/>
        <v>0</v>
      </c>
      <c r="N35" s="57" cm="1">
        <f t="array" ref="N35">_xlfn.IFS(M35&gt;=1,30,M35&lt;1,M35*30)</f>
        <v>0</v>
      </c>
      <c r="O35" s="54">
        <f t="shared" ref="O35:O62" si="6">J35/E35/10000</f>
        <v>0</v>
      </c>
      <c r="P35" s="52">
        <f t="shared" si="2"/>
        <v>0</v>
      </c>
      <c r="Q35" s="57" cm="1">
        <f t="array" ref="Q35">_xlfn.IFS(P35&gt;=1,30,P35&lt;1,P35*30)</f>
        <v>0</v>
      </c>
      <c r="R35" s="65">
        <f t="shared" si="3"/>
        <v>0</v>
      </c>
      <c r="S35" s="57" cm="1">
        <f t="array" ref="S35">_xlfn.IFS(R35&gt;=0.15,10,R35&lt;0.15,R35/0.15*10)</f>
        <v>0</v>
      </c>
      <c r="T35" s="60"/>
      <c r="U35" s="58"/>
      <c r="V35" s="62">
        <f t="shared" si="4"/>
        <v>0</v>
      </c>
      <c r="W35" s="63" t="str">
        <f t="shared" si="5"/>
        <v>不合格</v>
      </c>
      <c r="X35" s="84"/>
      <c r="Y35" s="84"/>
      <c r="Z35" s="84"/>
      <c r="AA35" s="84"/>
      <c r="AB35" s="84"/>
    </row>
    <row r="36" spans="1:28" ht="24.95" customHeight="1">
      <c r="A36" s="34" t="s">
        <v>64</v>
      </c>
      <c r="B36" s="35">
        <v>33</v>
      </c>
      <c r="C36" s="35">
        <v>20154060</v>
      </c>
      <c r="D36" s="35" t="s">
        <v>337</v>
      </c>
      <c r="E36" s="33">
        <v>58.6</v>
      </c>
      <c r="F36" s="35" t="s">
        <v>321</v>
      </c>
      <c r="G36" s="35">
        <v>0</v>
      </c>
      <c r="H36" s="35">
        <v>0</v>
      </c>
      <c r="I36" s="35">
        <v>0</v>
      </c>
      <c r="J36" s="36">
        <v>0</v>
      </c>
      <c r="K36" s="36">
        <v>0</v>
      </c>
      <c r="L36" s="83">
        <v>1400</v>
      </c>
      <c r="M36" s="52">
        <f t="shared" si="1"/>
        <v>0</v>
      </c>
      <c r="N36" s="57" cm="1">
        <f t="array" ref="N36">_xlfn.IFS(M36&gt;=1,30,M36&lt;1,M36*30)</f>
        <v>0</v>
      </c>
      <c r="O36" s="54">
        <f t="shared" si="6"/>
        <v>0</v>
      </c>
      <c r="P36" s="52">
        <f t="shared" si="2"/>
        <v>0</v>
      </c>
      <c r="Q36" s="57" cm="1">
        <f t="array" ref="Q36">_xlfn.IFS(P36&gt;=1,30,P36&lt;1,P36*30)</f>
        <v>0</v>
      </c>
      <c r="R36" s="65">
        <f t="shared" si="3"/>
        <v>0</v>
      </c>
      <c r="S36" s="57" cm="1">
        <f t="array" ref="S36">_xlfn.IFS(R36&gt;=0.15,10,R36&lt;0.15,R36/0.15*10)</f>
        <v>0</v>
      </c>
      <c r="T36" s="60"/>
      <c r="U36" s="58"/>
      <c r="V36" s="62">
        <f t="shared" si="4"/>
        <v>0</v>
      </c>
      <c r="W36" s="63" t="str">
        <f t="shared" si="5"/>
        <v>不合格</v>
      </c>
      <c r="X36" s="84"/>
      <c r="Y36" s="84"/>
      <c r="Z36" s="84"/>
      <c r="AA36" s="84"/>
      <c r="AB36" s="84"/>
    </row>
    <row r="37" spans="1:28" ht="24.95" customHeight="1">
      <c r="A37" s="34" t="s">
        <v>64</v>
      </c>
      <c r="B37" s="35">
        <v>34</v>
      </c>
      <c r="C37" s="35">
        <v>20146594</v>
      </c>
      <c r="D37" s="35" t="s">
        <v>334</v>
      </c>
      <c r="E37" s="33">
        <v>57.5</v>
      </c>
      <c r="F37" s="35" t="s">
        <v>321</v>
      </c>
      <c r="G37" s="35">
        <v>0</v>
      </c>
      <c r="H37" s="35">
        <v>0</v>
      </c>
      <c r="I37" s="35">
        <v>0</v>
      </c>
      <c r="J37" s="36">
        <v>0</v>
      </c>
      <c r="K37" s="36">
        <v>0</v>
      </c>
      <c r="L37" s="83">
        <v>1400</v>
      </c>
      <c r="M37" s="52">
        <f t="shared" si="1"/>
        <v>0</v>
      </c>
      <c r="N37" s="57" cm="1">
        <f t="array" ref="N37">_xlfn.IFS(M37&gt;=1,30,M37&lt;1,M37*30)</f>
        <v>0</v>
      </c>
      <c r="O37" s="54">
        <f t="shared" si="6"/>
        <v>0</v>
      </c>
      <c r="P37" s="52">
        <f t="shared" si="2"/>
        <v>0</v>
      </c>
      <c r="Q37" s="57" cm="1">
        <f t="array" ref="Q37">_xlfn.IFS(P37&gt;=1,30,P37&lt;1,P37*30)</f>
        <v>0</v>
      </c>
      <c r="R37" s="65">
        <f t="shared" si="3"/>
        <v>0</v>
      </c>
      <c r="S37" s="57" cm="1">
        <f t="array" ref="S37">_xlfn.IFS(R37&gt;=0.15,10,R37&lt;0.15,R37/0.15*10)</f>
        <v>0</v>
      </c>
      <c r="T37" s="60"/>
      <c r="U37" s="58"/>
      <c r="V37" s="62">
        <f t="shared" si="4"/>
        <v>0</v>
      </c>
      <c r="W37" s="63" t="str">
        <f t="shared" si="5"/>
        <v>不合格</v>
      </c>
      <c r="X37" s="84"/>
      <c r="Y37" s="84"/>
      <c r="Z37" s="84"/>
      <c r="AA37" s="84"/>
      <c r="AB37" s="84"/>
    </row>
    <row r="38" spans="1:28" ht="24.95" customHeight="1">
      <c r="A38" s="34" t="s">
        <v>64</v>
      </c>
      <c r="B38" s="35">
        <v>35</v>
      </c>
      <c r="C38" s="35">
        <v>20154061</v>
      </c>
      <c r="D38" s="35" t="s">
        <v>308</v>
      </c>
      <c r="E38" s="33">
        <v>43</v>
      </c>
      <c r="F38" s="35" t="s">
        <v>309</v>
      </c>
      <c r="G38" s="35">
        <v>0</v>
      </c>
      <c r="H38" s="35">
        <v>0</v>
      </c>
      <c r="I38" s="35">
        <v>0</v>
      </c>
      <c r="J38" s="36">
        <v>0</v>
      </c>
      <c r="K38" s="36">
        <v>0</v>
      </c>
      <c r="L38" s="83">
        <v>800</v>
      </c>
      <c r="M38" s="52">
        <f t="shared" si="1"/>
        <v>0</v>
      </c>
      <c r="N38" s="57" cm="1">
        <f t="array" ref="N38">_xlfn.IFS(M38&gt;=1,30,M38&lt;1,M38*30)</f>
        <v>0</v>
      </c>
      <c r="O38" s="54">
        <f t="shared" si="6"/>
        <v>0</v>
      </c>
      <c r="P38" s="52">
        <f t="shared" si="2"/>
        <v>0</v>
      </c>
      <c r="Q38" s="57" cm="1">
        <f t="array" ref="Q38">_xlfn.IFS(P38&gt;=1,30,P38&lt;1,P38*30)</f>
        <v>0</v>
      </c>
      <c r="R38" s="65">
        <f t="shared" si="3"/>
        <v>0</v>
      </c>
      <c r="S38" s="57" cm="1">
        <f t="array" ref="S38">_xlfn.IFS(R38&gt;=0.15,10,R38&lt;0.15,R38/0.15*10)</f>
        <v>0</v>
      </c>
      <c r="T38" s="60"/>
      <c r="U38" s="58"/>
      <c r="V38" s="62">
        <f t="shared" si="4"/>
        <v>0</v>
      </c>
      <c r="W38" s="63" t="str">
        <f t="shared" si="5"/>
        <v>不合格</v>
      </c>
      <c r="X38" s="84"/>
      <c r="Y38" s="84"/>
      <c r="Z38" s="84"/>
      <c r="AA38" s="84"/>
      <c r="AB38" s="84"/>
    </row>
    <row r="39" spans="1:28" ht="24.95" customHeight="1">
      <c r="A39" s="34" t="s">
        <v>64</v>
      </c>
      <c r="B39" s="35">
        <v>36</v>
      </c>
      <c r="C39" s="35" t="s">
        <v>1045</v>
      </c>
      <c r="D39" s="35" t="s">
        <v>304</v>
      </c>
      <c r="E39" s="33">
        <v>40.5</v>
      </c>
      <c r="F39" s="35" t="s">
        <v>305</v>
      </c>
      <c r="G39" s="35">
        <v>0</v>
      </c>
      <c r="H39" s="35">
        <v>0</v>
      </c>
      <c r="I39" s="35">
        <v>0</v>
      </c>
      <c r="J39" s="36">
        <v>0</v>
      </c>
      <c r="K39" s="36">
        <v>0</v>
      </c>
      <c r="L39" s="83">
        <v>1400</v>
      </c>
      <c r="M39" s="52">
        <f t="shared" si="1"/>
        <v>0</v>
      </c>
      <c r="N39" s="57" cm="1">
        <f t="array" ref="N39">_xlfn.IFS(M39&gt;=1,30,M39&lt;1,M39*30)</f>
        <v>0</v>
      </c>
      <c r="O39" s="54">
        <f t="shared" si="6"/>
        <v>0</v>
      </c>
      <c r="P39" s="52">
        <f t="shared" si="2"/>
        <v>0</v>
      </c>
      <c r="Q39" s="57" cm="1">
        <f t="array" ref="Q39">_xlfn.IFS(P39&gt;=1,30,P39&lt;1,P39*30)</f>
        <v>0</v>
      </c>
      <c r="R39" s="65">
        <f t="shared" si="3"/>
        <v>0</v>
      </c>
      <c r="S39" s="57" cm="1">
        <f t="array" ref="S39">_xlfn.IFS(R39&gt;=0.15,10,R39&lt;0.15,R39/0.15*10)</f>
        <v>0</v>
      </c>
      <c r="T39" s="60"/>
      <c r="U39" s="58"/>
      <c r="V39" s="62">
        <f t="shared" si="4"/>
        <v>0</v>
      </c>
      <c r="W39" s="63" t="str">
        <f t="shared" si="5"/>
        <v>不合格</v>
      </c>
      <c r="X39" s="84"/>
      <c r="Y39" s="84"/>
      <c r="Z39" s="84"/>
      <c r="AA39" s="84"/>
      <c r="AB39" s="84"/>
    </row>
    <row r="40" spans="1:28" ht="24.95" customHeight="1">
      <c r="A40" s="34" t="s">
        <v>64</v>
      </c>
      <c r="B40" s="35">
        <v>37</v>
      </c>
      <c r="C40" s="35">
        <v>20101513</v>
      </c>
      <c r="D40" s="35" t="s">
        <v>322</v>
      </c>
      <c r="E40" s="33">
        <v>48.9</v>
      </c>
      <c r="F40" s="35" t="s">
        <v>323</v>
      </c>
      <c r="G40" s="35">
        <v>0</v>
      </c>
      <c r="H40" s="35">
        <v>0</v>
      </c>
      <c r="I40" s="35">
        <v>0</v>
      </c>
      <c r="J40" s="36">
        <v>0</v>
      </c>
      <c r="K40" s="36">
        <v>0</v>
      </c>
      <c r="L40" s="83">
        <v>1400</v>
      </c>
      <c r="M40" s="52">
        <f t="shared" si="1"/>
        <v>0</v>
      </c>
      <c r="N40" s="57" cm="1">
        <f t="array" ref="N40">_xlfn.IFS(M40&gt;=1,30,M40&lt;1,M40*30)</f>
        <v>0</v>
      </c>
      <c r="O40" s="54">
        <f t="shared" si="6"/>
        <v>0</v>
      </c>
      <c r="P40" s="52">
        <f t="shared" si="2"/>
        <v>0</v>
      </c>
      <c r="Q40" s="57" cm="1">
        <f t="array" ref="Q40">_xlfn.IFS(P40&gt;=1,30,P40&lt;1,P40*30)</f>
        <v>0</v>
      </c>
      <c r="R40" s="65">
        <f t="shared" si="3"/>
        <v>0</v>
      </c>
      <c r="S40" s="57" cm="1">
        <f t="array" ref="S40">_xlfn.IFS(R40&gt;=0.15,10,R40&lt;0.15,R40/0.15*10)</f>
        <v>0</v>
      </c>
      <c r="T40" s="60"/>
      <c r="U40" s="58"/>
      <c r="V40" s="62">
        <f t="shared" si="4"/>
        <v>0</v>
      </c>
      <c r="W40" s="63" t="str">
        <f t="shared" si="5"/>
        <v>不合格</v>
      </c>
      <c r="X40" s="84"/>
      <c r="Y40" s="84"/>
      <c r="Z40" s="84"/>
      <c r="AA40" s="84"/>
      <c r="AB40" s="84"/>
    </row>
    <row r="41" spans="1:28" ht="24.95" customHeight="1">
      <c r="A41" s="34" t="s">
        <v>64</v>
      </c>
      <c r="B41" s="35">
        <v>38</v>
      </c>
      <c r="C41" s="35" t="s">
        <v>1070</v>
      </c>
      <c r="D41" s="35" t="s">
        <v>345</v>
      </c>
      <c r="E41" s="33">
        <v>64.97</v>
      </c>
      <c r="F41" s="35" t="s">
        <v>346</v>
      </c>
      <c r="G41" s="35">
        <v>0</v>
      </c>
      <c r="H41" s="35">
        <v>0</v>
      </c>
      <c r="I41" s="35">
        <v>0</v>
      </c>
      <c r="J41" s="36">
        <v>0</v>
      </c>
      <c r="K41" s="36">
        <v>0</v>
      </c>
      <c r="L41" s="83">
        <v>1400</v>
      </c>
      <c r="M41" s="52">
        <f t="shared" si="1"/>
        <v>0</v>
      </c>
      <c r="N41" s="57" cm="1">
        <f t="array" ref="N41">_xlfn.IFS(M41&gt;=1,30,M41&lt;1,M41*30)</f>
        <v>0</v>
      </c>
      <c r="O41" s="54">
        <f t="shared" si="6"/>
        <v>0</v>
      </c>
      <c r="P41" s="52">
        <f t="shared" si="2"/>
        <v>0</v>
      </c>
      <c r="Q41" s="57" cm="1">
        <f t="array" ref="Q41">_xlfn.IFS(P41&gt;=1,30,P41&lt;1,P41*30)</f>
        <v>0</v>
      </c>
      <c r="R41" s="65">
        <f t="shared" si="3"/>
        <v>0</v>
      </c>
      <c r="S41" s="57" cm="1">
        <f t="array" ref="S41">_xlfn.IFS(R41&gt;=0.15,10,R41&lt;0.15,R41/0.15*10)</f>
        <v>0</v>
      </c>
      <c r="T41" s="60"/>
      <c r="U41" s="58"/>
      <c r="V41" s="62">
        <f t="shared" si="4"/>
        <v>0</v>
      </c>
      <c r="W41" s="63" t="str">
        <f t="shared" si="5"/>
        <v>不合格</v>
      </c>
      <c r="X41" s="84"/>
      <c r="Y41" s="84"/>
      <c r="Z41" s="84"/>
      <c r="AA41" s="84"/>
      <c r="AB41" s="84"/>
    </row>
    <row r="42" spans="1:28" ht="24.95" customHeight="1">
      <c r="A42" s="34" t="s">
        <v>64</v>
      </c>
      <c r="B42" s="35">
        <v>39</v>
      </c>
      <c r="C42" s="35" t="s">
        <v>1064</v>
      </c>
      <c r="D42" s="35" t="s">
        <v>339</v>
      </c>
      <c r="E42" s="33">
        <v>59.6</v>
      </c>
      <c r="F42" s="35" t="s">
        <v>323</v>
      </c>
      <c r="G42" s="35">
        <v>0</v>
      </c>
      <c r="H42" s="35">
        <v>0</v>
      </c>
      <c r="I42" s="35">
        <v>0</v>
      </c>
      <c r="J42" s="36">
        <v>0</v>
      </c>
      <c r="K42" s="36">
        <v>0</v>
      </c>
      <c r="L42" s="83">
        <v>1400</v>
      </c>
      <c r="M42" s="52">
        <f t="shared" si="1"/>
        <v>0</v>
      </c>
      <c r="N42" s="57" cm="1">
        <f t="array" ref="N42">_xlfn.IFS(M42&gt;=1,30,M42&lt;1,M42*30)</f>
        <v>0</v>
      </c>
      <c r="O42" s="54">
        <f t="shared" si="6"/>
        <v>0</v>
      </c>
      <c r="P42" s="52">
        <f t="shared" si="2"/>
        <v>0</v>
      </c>
      <c r="Q42" s="57" cm="1">
        <f t="array" ref="Q42">_xlfn.IFS(P42&gt;=1,30,P42&lt;1,P42*30)</f>
        <v>0</v>
      </c>
      <c r="R42" s="65">
        <f t="shared" si="3"/>
        <v>0</v>
      </c>
      <c r="S42" s="57" cm="1">
        <f t="array" ref="S42">_xlfn.IFS(R42&gt;=0.15,10,R42&lt;0.15,R42/0.15*10)</f>
        <v>0</v>
      </c>
      <c r="T42" s="60"/>
      <c r="U42" s="58"/>
      <c r="V42" s="62">
        <f t="shared" si="4"/>
        <v>0</v>
      </c>
      <c r="W42" s="63" t="str">
        <f t="shared" si="5"/>
        <v>不合格</v>
      </c>
      <c r="X42" s="84"/>
      <c r="Y42" s="84"/>
      <c r="Z42" s="84"/>
      <c r="AA42" s="84"/>
      <c r="AB42" s="84"/>
    </row>
    <row r="43" spans="1:28" ht="24.95" customHeight="1">
      <c r="A43" s="34" t="s">
        <v>64</v>
      </c>
      <c r="B43" s="35">
        <v>40</v>
      </c>
      <c r="C43" s="35" t="s">
        <v>1063</v>
      </c>
      <c r="D43" s="35" t="s">
        <v>333</v>
      </c>
      <c r="E43" s="33">
        <v>56</v>
      </c>
      <c r="F43" s="35" t="s">
        <v>323</v>
      </c>
      <c r="G43" s="35">
        <v>0</v>
      </c>
      <c r="H43" s="35">
        <v>0</v>
      </c>
      <c r="I43" s="35">
        <v>0</v>
      </c>
      <c r="J43" s="36">
        <v>0</v>
      </c>
      <c r="K43" s="36">
        <v>0</v>
      </c>
      <c r="L43" s="83">
        <v>1400</v>
      </c>
      <c r="M43" s="52">
        <f t="shared" si="1"/>
        <v>0</v>
      </c>
      <c r="N43" s="57" cm="1">
        <f t="array" ref="N43">_xlfn.IFS(M43&gt;=1,30,M43&lt;1,M43*30)</f>
        <v>0</v>
      </c>
      <c r="O43" s="54">
        <f t="shared" si="6"/>
        <v>0</v>
      </c>
      <c r="P43" s="52">
        <f t="shared" si="2"/>
        <v>0</v>
      </c>
      <c r="Q43" s="57" cm="1">
        <f t="array" ref="Q43">_xlfn.IFS(P43&gt;=1,30,P43&lt;1,P43*30)</f>
        <v>0</v>
      </c>
      <c r="R43" s="65">
        <f t="shared" si="3"/>
        <v>0</v>
      </c>
      <c r="S43" s="57" cm="1">
        <f t="array" ref="S43">_xlfn.IFS(R43&gt;=0.15,10,R43&lt;0.15,R43/0.15*10)</f>
        <v>0</v>
      </c>
      <c r="T43" s="60"/>
      <c r="U43" s="58"/>
      <c r="V43" s="62">
        <f t="shared" si="4"/>
        <v>0</v>
      </c>
      <c r="W43" s="63" t="str">
        <f t="shared" si="5"/>
        <v>不合格</v>
      </c>
      <c r="X43" s="84"/>
      <c r="Y43" s="84"/>
      <c r="Z43" s="84"/>
      <c r="AA43" s="84"/>
      <c r="AB43" s="84"/>
    </row>
    <row r="44" spans="1:28" ht="24.95" customHeight="1">
      <c r="A44" s="34" t="s">
        <v>64</v>
      </c>
      <c r="B44" s="35">
        <v>41</v>
      </c>
      <c r="C44" s="35">
        <v>20154766</v>
      </c>
      <c r="D44" s="35" t="s">
        <v>367</v>
      </c>
      <c r="E44" s="33">
        <v>99.7</v>
      </c>
      <c r="F44" s="35" t="s">
        <v>323</v>
      </c>
      <c r="G44" s="35">
        <v>0</v>
      </c>
      <c r="H44" s="35">
        <v>0</v>
      </c>
      <c r="I44" s="35">
        <v>0</v>
      </c>
      <c r="J44" s="36">
        <v>0</v>
      </c>
      <c r="K44" s="36">
        <v>0</v>
      </c>
      <c r="L44" s="83">
        <v>1400</v>
      </c>
      <c r="M44" s="52">
        <f t="shared" si="1"/>
        <v>0</v>
      </c>
      <c r="N44" s="57" cm="1">
        <f t="array" ref="N44">_xlfn.IFS(M44&gt;=1,30,M44&lt;1,M44*30)</f>
        <v>0</v>
      </c>
      <c r="O44" s="54">
        <f t="shared" si="6"/>
        <v>0</v>
      </c>
      <c r="P44" s="52">
        <f t="shared" si="2"/>
        <v>0</v>
      </c>
      <c r="Q44" s="57" cm="1">
        <f t="array" ref="Q44">_xlfn.IFS(P44&gt;=1,30,P44&lt;1,P44*30)</f>
        <v>0</v>
      </c>
      <c r="R44" s="65">
        <f t="shared" si="3"/>
        <v>0</v>
      </c>
      <c r="S44" s="57" cm="1">
        <f t="array" ref="S44">_xlfn.IFS(R44&gt;=0.15,10,R44&lt;0.15,R44/0.15*10)</f>
        <v>0</v>
      </c>
      <c r="T44" s="60"/>
      <c r="U44" s="58"/>
      <c r="V44" s="62">
        <f t="shared" si="4"/>
        <v>0</v>
      </c>
      <c r="W44" s="63" t="str">
        <f t="shared" si="5"/>
        <v>不合格</v>
      </c>
      <c r="X44" s="84"/>
      <c r="Y44" s="84"/>
      <c r="Z44" s="84"/>
      <c r="AA44" s="84"/>
      <c r="AB44" s="84"/>
    </row>
    <row r="45" spans="1:28" ht="24.95" customHeight="1">
      <c r="A45" s="34" t="s">
        <v>64</v>
      </c>
      <c r="B45" s="35">
        <v>42</v>
      </c>
      <c r="C45" s="35">
        <v>20153868</v>
      </c>
      <c r="D45" s="35" t="s">
        <v>363</v>
      </c>
      <c r="E45" s="33">
        <v>94.35</v>
      </c>
      <c r="F45" s="35" t="s">
        <v>323</v>
      </c>
      <c r="G45" s="35">
        <v>0</v>
      </c>
      <c r="H45" s="35">
        <v>0</v>
      </c>
      <c r="I45" s="35">
        <v>0</v>
      </c>
      <c r="J45" s="36">
        <v>0</v>
      </c>
      <c r="K45" s="36">
        <v>0</v>
      </c>
      <c r="L45" s="83">
        <v>1400</v>
      </c>
      <c r="M45" s="52">
        <f t="shared" si="1"/>
        <v>0</v>
      </c>
      <c r="N45" s="57" cm="1">
        <f t="array" ref="N45">_xlfn.IFS(M45&gt;=1,30,M45&lt;1,M45*30)</f>
        <v>0</v>
      </c>
      <c r="O45" s="54">
        <f t="shared" si="6"/>
        <v>0</v>
      </c>
      <c r="P45" s="52">
        <f t="shared" si="2"/>
        <v>0</v>
      </c>
      <c r="Q45" s="57" cm="1">
        <f t="array" ref="Q45">_xlfn.IFS(P45&gt;=1,30,P45&lt;1,P45*30)</f>
        <v>0</v>
      </c>
      <c r="R45" s="65">
        <f t="shared" si="3"/>
        <v>0</v>
      </c>
      <c r="S45" s="57" cm="1">
        <f t="array" ref="S45">_xlfn.IFS(R45&gt;=0.15,10,R45&lt;0.15,R45/0.15*10)</f>
        <v>0</v>
      </c>
      <c r="T45" s="60"/>
      <c r="U45" s="58"/>
      <c r="V45" s="62">
        <f t="shared" si="4"/>
        <v>0</v>
      </c>
      <c r="W45" s="63" t="str">
        <f t="shared" si="5"/>
        <v>不合格</v>
      </c>
      <c r="X45" s="84"/>
      <c r="Y45" s="84"/>
      <c r="Z45" s="84"/>
      <c r="AA45" s="84"/>
      <c r="AB45" s="84"/>
    </row>
    <row r="46" spans="1:28" ht="24.95" customHeight="1">
      <c r="A46" s="34" t="s">
        <v>64</v>
      </c>
      <c r="B46" s="35">
        <v>43</v>
      </c>
      <c r="C46" s="35">
        <v>20110698</v>
      </c>
      <c r="D46" s="35" t="s">
        <v>362</v>
      </c>
      <c r="E46" s="33">
        <v>88.5</v>
      </c>
      <c r="F46" s="35" t="s">
        <v>319</v>
      </c>
      <c r="G46" s="35">
        <v>0</v>
      </c>
      <c r="H46" s="35">
        <v>0</v>
      </c>
      <c r="I46" s="35">
        <v>0</v>
      </c>
      <c r="J46" s="36">
        <v>0</v>
      </c>
      <c r="K46" s="36">
        <v>0</v>
      </c>
      <c r="L46" s="83">
        <v>800</v>
      </c>
      <c r="M46" s="52">
        <f t="shared" si="1"/>
        <v>0</v>
      </c>
      <c r="N46" s="57" cm="1">
        <f t="array" ref="N46">_xlfn.IFS(M46&gt;=1,30,M46&lt;1,M46*30)</f>
        <v>0</v>
      </c>
      <c r="O46" s="54">
        <f t="shared" si="6"/>
        <v>0</v>
      </c>
      <c r="P46" s="52">
        <f t="shared" si="2"/>
        <v>0</v>
      </c>
      <c r="Q46" s="57" cm="1">
        <f t="array" ref="Q46">_xlfn.IFS(P46&gt;=1,30,P46&lt;1,P46*30)</f>
        <v>0</v>
      </c>
      <c r="R46" s="65">
        <f t="shared" si="3"/>
        <v>0</v>
      </c>
      <c r="S46" s="57" cm="1">
        <f t="array" ref="S46">_xlfn.IFS(R46&gt;=0.15,10,R46&lt;0.15,R46/0.15*10)</f>
        <v>0</v>
      </c>
      <c r="T46" s="60"/>
      <c r="U46" s="58"/>
      <c r="V46" s="62">
        <f t="shared" si="4"/>
        <v>0</v>
      </c>
      <c r="W46" s="63" t="str">
        <f t="shared" si="5"/>
        <v>不合格</v>
      </c>
      <c r="X46" s="84"/>
      <c r="Y46" s="84"/>
      <c r="Z46" s="84"/>
      <c r="AA46" s="84"/>
      <c r="AB46" s="84"/>
    </row>
    <row r="47" spans="1:28" ht="24.95" customHeight="1">
      <c r="A47" s="34" t="s">
        <v>64</v>
      </c>
      <c r="B47" s="35">
        <v>44</v>
      </c>
      <c r="C47" s="35">
        <v>20153961</v>
      </c>
      <c r="D47" s="35" t="s">
        <v>335</v>
      </c>
      <c r="E47" s="33">
        <v>57.7</v>
      </c>
      <c r="F47" s="35" t="s">
        <v>336</v>
      </c>
      <c r="G47" s="35">
        <v>0</v>
      </c>
      <c r="H47" s="35">
        <v>0</v>
      </c>
      <c r="I47" s="35">
        <v>0</v>
      </c>
      <c r="J47" s="36">
        <v>0</v>
      </c>
      <c r="K47" s="36">
        <v>0</v>
      </c>
      <c r="L47" s="83">
        <v>800</v>
      </c>
      <c r="M47" s="52">
        <f t="shared" si="1"/>
        <v>0</v>
      </c>
      <c r="N47" s="57" cm="1">
        <f t="array" ref="N47">_xlfn.IFS(M47&gt;=1,30,M47&lt;1,M47*30)</f>
        <v>0</v>
      </c>
      <c r="O47" s="54">
        <f t="shared" si="6"/>
        <v>0</v>
      </c>
      <c r="P47" s="52">
        <f t="shared" si="2"/>
        <v>0</v>
      </c>
      <c r="Q47" s="57" cm="1">
        <f t="array" ref="Q47">_xlfn.IFS(P47&gt;=1,30,P47&lt;1,P47*30)</f>
        <v>0</v>
      </c>
      <c r="R47" s="65">
        <f t="shared" si="3"/>
        <v>0</v>
      </c>
      <c r="S47" s="57" cm="1">
        <f t="array" ref="S47">_xlfn.IFS(R47&gt;=0.15,10,R47&lt;0.15,R47/0.15*10)</f>
        <v>0</v>
      </c>
      <c r="T47" s="60"/>
      <c r="U47" s="58"/>
      <c r="V47" s="62">
        <f t="shared" si="4"/>
        <v>0</v>
      </c>
      <c r="W47" s="63" t="str">
        <f t="shared" si="5"/>
        <v>不合格</v>
      </c>
      <c r="X47" s="84"/>
      <c r="Y47" s="84"/>
      <c r="Z47" s="84"/>
      <c r="AA47" s="84"/>
      <c r="AB47" s="84"/>
    </row>
    <row r="48" spans="1:28" ht="24.95" customHeight="1">
      <c r="A48" s="34" t="s">
        <v>64</v>
      </c>
      <c r="B48" s="35">
        <v>45</v>
      </c>
      <c r="C48" s="35">
        <v>20001169</v>
      </c>
      <c r="D48" s="35" t="s">
        <v>338</v>
      </c>
      <c r="E48" s="33">
        <v>59.300400000000003</v>
      </c>
      <c r="F48" s="35" t="s">
        <v>319</v>
      </c>
      <c r="G48" s="35">
        <v>0</v>
      </c>
      <c r="H48" s="35">
        <v>0</v>
      </c>
      <c r="I48" s="35">
        <v>0</v>
      </c>
      <c r="J48" s="36">
        <v>0</v>
      </c>
      <c r="K48" s="36">
        <v>0</v>
      </c>
      <c r="L48" s="83">
        <v>800</v>
      </c>
      <c r="M48" s="52">
        <f t="shared" si="1"/>
        <v>0</v>
      </c>
      <c r="N48" s="57" cm="1">
        <f t="array" ref="N48">_xlfn.IFS(M48&gt;=1,30,M48&lt;1,M48*30)</f>
        <v>0</v>
      </c>
      <c r="O48" s="54">
        <f t="shared" si="6"/>
        <v>0</v>
      </c>
      <c r="P48" s="52">
        <f t="shared" si="2"/>
        <v>0</v>
      </c>
      <c r="Q48" s="57" cm="1">
        <f t="array" ref="Q48">_xlfn.IFS(P48&gt;=1,30,P48&lt;1,P48*30)</f>
        <v>0</v>
      </c>
      <c r="R48" s="65">
        <f t="shared" si="3"/>
        <v>0</v>
      </c>
      <c r="S48" s="57" cm="1">
        <f t="array" ref="S48">_xlfn.IFS(R48&gt;=0.15,10,R48&lt;0.15,R48/0.15*10)</f>
        <v>0</v>
      </c>
      <c r="T48" s="60"/>
      <c r="U48" s="58"/>
      <c r="V48" s="62">
        <f t="shared" si="4"/>
        <v>0</v>
      </c>
      <c r="W48" s="63" t="str">
        <f t="shared" si="5"/>
        <v>不合格</v>
      </c>
      <c r="X48" s="84"/>
      <c r="Y48" s="84"/>
      <c r="Z48" s="84"/>
      <c r="AA48" s="84"/>
      <c r="AB48" s="84"/>
    </row>
    <row r="49" spans="1:28" ht="24.95" customHeight="1">
      <c r="A49" s="34" t="s">
        <v>64</v>
      </c>
      <c r="B49" s="35">
        <v>46</v>
      </c>
      <c r="C49" s="35" t="s">
        <v>1056</v>
      </c>
      <c r="D49" s="35" t="s">
        <v>320</v>
      </c>
      <c r="E49" s="33">
        <v>48.458199999999998</v>
      </c>
      <c r="F49" s="35" t="s">
        <v>321</v>
      </c>
      <c r="G49" s="35">
        <v>0</v>
      </c>
      <c r="H49" s="35">
        <v>0</v>
      </c>
      <c r="I49" s="35">
        <v>0</v>
      </c>
      <c r="J49" s="36">
        <v>0</v>
      </c>
      <c r="K49" s="36">
        <v>0</v>
      </c>
      <c r="L49" s="83">
        <v>800</v>
      </c>
      <c r="M49" s="52">
        <f t="shared" si="1"/>
        <v>0</v>
      </c>
      <c r="N49" s="57" cm="1">
        <f t="array" ref="N49">_xlfn.IFS(M49&gt;=1,30,M49&lt;1,M49*30)</f>
        <v>0</v>
      </c>
      <c r="O49" s="54">
        <f t="shared" si="6"/>
        <v>0</v>
      </c>
      <c r="P49" s="52">
        <f t="shared" si="2"/>
        <v>0</v>
      </c>
      <c r="Q49" s="57" cm="1">
        <f t="array" ref="Q49">_xlfn.IFS(P49&gt;=1,30,P49&lt;1,P49*30)</f>
        <v>0</v>
      </c>
      <c r="R49" s="65">
        <f t="shared" si="3"/>
        <v>0</v>
      </c>
      <c r="S49" s="57" cm="1">
        <f t="array" ref="S49">_xlfn.IFS(R49&gt;=0.15,10,R49&lt;0.15,R49/0.15*10)</f>
        <v>0</v>
      </c>
      <c r="T49" s="60"/>
      <c r="U49" s="58"/>
      <c r="V49" s="62">
        <f t="shared" si="4"/>
        <v>0</v>
      </c>
      <c r="W49" s="63" t="str">
        <f t="shared" si="5"/>
        <v>不合格</v>
      </c>
      <c r="X49" s="84"/>
      <c r="Y49" s="84"/>
      <c r="Z49" s="84"/>
      <c r="AA49" s="84"/>
      <c r="AB49" s="84"/>
    </row>
    <row r="50" spans="1:28" ht="24.95" customHeight="1">
      <c r="A50" s="34" t="s">
        <v>64</v>
      </c>
      <c r="B50" s="35">
        <v>47</v>
      </c>
      <c r="C50" s="35" t="s">
        <v>1055</v>
      </c>
      <c r="D50" s="35" t="s">
        <v>320</v>
      </c>
      <c r="E50" s="33">
        <v>48.458199999999998</v>
      </c>
      <c r="F50" s="35" t="s">
        <v>321</v>
      </c>
      <c r="G50" s="35">
        <v>0</v>
      </c>
      <c r="H50" s="35">
        <v>0</v>
      </c>
      <c r="I50" s="35">
        <v>0</v>
      </c>
      <c r="J50" s="36">
        <v>0</v>
      </c>
      <c r="K50" s="36">
        <v>0</v>
      </c>
      <c r="L50" s="83">
        <v>800</v>
      </c>
      <c r="M50" s="52">
        <f t="shared" si="1"/>
        <v>0</v>
      </c>
      <c r="N50" s="57" cm="1">
        <f t="array" ref="N50">_xlfn.IFS(M50&gt;=1,30,M50&lt;1,M50*30)</f>
        <v>0</v>
      </c>
      <c r="O50" s="54">
        <f t="shared" si="6"/>
        <v>0</v>
      </c>
      <c r="P50" s="52">
        <f t="shared" si="2"/>
        <v>0</v>
      </c>
      <c r="Q50" s="57" cm="1">
        <f t="array" ref="Q50">_xlfn.IFS(P50&gt;=1,30,P50&lt;1,P50*30)</f>
        <v>0</v>
      </c>
      <c r="R50" s="65">
        <f t="shared" si="3"/>
        <v>0</v>
      </c>
      <c r="S50" s="57" cm="1">
        <f t="array" ref="S50">_xlfn.IFS(R50&gt;=0.15,10,R50&lt;0.15,R50/0.15*10)</f>
        <v>0</v>
      </c>
      <c r="T50" s="60"/>
      <c r="U50" s="58"/>
      <c r="V50" s="62">
        <f t="shared" si="4"/>
        <v>0</v>
      </c>
      <c r="W50" s="63" t="str">
        <f t="shared" si="5"/>
        <v>不合格</v>
      </c>
      <c r="X50" s="84"/>
      <c r="Y50" s="84"/>
      <c r="Z50" s="84"/>
      <c r="AA50" s="84"/>
      <c r="AB50" s="84"/>
    </row>
    <row r="51" spans="1:28" ht="24.95" customHeight="1">
      <c r="A51" s="34" t="s">
        <v>64</v>
      </c>
      <c r="B51" s="35">
        <v>48</v>
      </c>
      <c r="C51" s="35" t="s">
        <v>1080</v>
      </c>
      <c r="D51" s="35" t="s">
        <v>365</v>
      </c>
      <c r="E51" s="33">
        <v>97.65</v>
      </c>
      <c r="F51" s="35" t="s">
        <v>303</v>
      </c>
      <c r="G51" s="35">
        <v>0</v>
      </c>
      <c r="H51" s="35">
        <v>0</v>
      </c>
      <c r="I51" s="35">
        <v>0</v>
      </c>
      <c r="J51" s="36">
        <v>0</v>
      </c>
      <c r="K51" s="36">
        <v>0</v>
      </c>
      <c r="L51" s="83">
        <v>1400</v>
      </c>
      <c r="M51" s="52">
        <f t="shared" si="1"/>
        <v>0</v>
      </c>
      <c r="N51" s="57" cm="1">
        <f t="array" ref="N51">_xlfn.IFS(M51&gt;=1,30,M51&lt;1,M51*30)</f>
        <v>0</v>
      </c>
      <c r="O51" s="54">
        <f t="shared" si="6"/>
        <v>0</v>
      </c>
      <c r="P51" s="52">
        <f t="shared" si="2"/>
        <v>0</v>
      </c>
      <c r="Q51" s="57" cm="1">
        <f t="array" ref="Q51">_xlfn.IFS(P51&gt;=1,30,P51&lt;1,P51*30)</f>
        <v>0</v>
      </c>
      <c r="R51" s="65">
        <f t="shared" si="3"/>
        <v>0</v>
      </c>
      <c r="S51" s="57" cm="1">
        <f t="array" ref="S51">_xlfn.IFS(R51&gt;=0.15,10,R51&lt;0.15,R51/0.15*10)</f>
        <v>0</v>
      </c>
      <c r="T51" s="60"/>
      <c r="U51" s="58"/>
      <c r="V51" s="62">
        <f t="shared" si="4"/>
        <v>0</v>
      </c>
      <c r="W51" s="63" t="str">
        <f t="shared" si="5"/>
        <v>不合格</v>
      </c>
      <c r="X51" s="84"/>
      <c r="Y51" s="84"/>
      <c r="Z51" s="84"/>
      <c r="AA51" s="84"/>
      <c r="AB51" s="84"/>
    </row>
    <row r="52" spans="1:28" ht="24.95" customHeight="1">
      <c r="A52" s="34" t="s">
        <v>64</v>
      </c>
      <c r="B52" s="35">
        <v>49</v>
      </c>
      <c r="C52" s="35" t="s">
        <v>1059</v>
      </c>
      <c r="D52" s="35" t="s">
        <v>326</v>
      </c>
      <c r="E52" s="33">
        <v>51.8</v>
      </c>
      <c r="F52" s="35" t="s">
        <v>327</v>
      </c>
      <c r="G52" s="35">
        <v>0</v>
      </c>
      <c r="H52" s="35">
        <v>0</v>
      </c>
      <c r="I52" s="35">
        <v>0</v>
      </c>
      <c r="J52" s="36">
        <v>0</v>
      </c>
      <c r="K52" s="36">
        <v>0</v>
      </c>
      <c r="L52" s="83">
        <v>800</v>
      </c>
      <c r="M52" s="52">
        <f t="shared" si="1"/>
        <v>0</v>
      </c>
      <c r="N52" s="57" cm="1">
        <f t="array" ref="N52">_xlfn.IFS(M52&gt;=1,30,M52&lt;1,M52*30)</f>
        <v>0</v>
      </c>
      <c r="O52" s="54">
        <f t="shared" si="6"/>
        <v>0</v>
      </c>
      <c r="P52" s="52">
        <f t="shared" si="2"/>
        <v>0</v>
      </c>
      <c r="Q52" s="57" cm="1">
        <f t="array" ref="Q52">_xlfn.IFS(P52&gt;=1,30,P52&lt;1,P52*30)</f>
        <v>0</v>
      </c>
      <c r="R52" s="65">
        <f t="shared" si="3"/>
        <v>0</v>
      </c>
      <c r="S52" s="57" cm="1">
        <f t="array" ref="S52">_xlfn.IFS(R52&gt;=0.15,10,R52&lt;0.15,R52/0.15*10)</f>
        <v>0</v>
      </c>
      <c r="T52" s="60"/>
      <c r="U52" s="58"/>
      <c r="V52" s="62">
        <f t="shared" si="4"/>
        <v>0</v>
      </c>
      <c r="W52" s="63" t="str">
        <f t="shared" si="5"/>
        <v>不合格</v>
      </c>
      <c r="X52" s="84"/>
      <c r="Y52" s="84"/>
      <c r="Z52" s="84"/>
      <c r="AA52" s="84"/>
      <c r="AB52" s="84"/>
    </row>
    <row r="53" spans="1:28" ht="24.95" customHeight="1">
      <c r="A53" s="34" t="s">
        <v>64</v>
      </c>
      <c r="B53" s="35">
        <v>50</v>
      </c>
      <c r="C53" s="35" t="s">
        <v>1044</v>
      </c>
      <c r="D53" s="35" t="s">
        <v>302</v>
      </c>
      <c r="E53" s="33">
        <v>40</v>
      </c>
      <c r="F53" s="35" t="s">
        <v>303</v>
      </c>
      <c r="G53" s="35">
        <v>0</v>
      </c>
      <c r="H53" s="35">
        <v>0</v>
      </c>
      <c r="I53" s="35">
        <v>0</v>
      </c>
      <c r="J53" s="36">
        <v>0</v>
      </c>
      <c r="K53" s="36">
        <v>0</v>
      </c>
      <c r="L53" s="83">
        <v>1400</v>
      </c>
      <c r="M53" s="52">
        <f t="shared" si="1"/>
        <v>0</v>
      </c>
      <c r="N53" s="57" cm="1">
        <f t="array" ref="N53">_xlfn.IFS(M53&gt;=1,30,M53&lt;1,M53*30)</f>
        <v>0</v>
      </c>
      <c r="O53" s="54">
        <f t="shared" si="6"/>
        <v>0</v>
      </c>
      <c r="P53" s="52">
        <f t="shared" si="2"/>
        <v>0</v>
      </c>
      <c r="Q53" s="57" cm="1">
        <f t="array" ref="Q53">_xlfn.IFS(P53&gt;=1,30,P53&lt;1,P53*30)</f>
        <v>0</v>
      </c>
      <c r="R53" s="65">
        <f t="shared" si="3"/>
        <v>0</v>
      </c>
      <c r="S53" s="57" cm="1">
        <f t="array" ref="S53">_xlfn.IFS(R53&gt;=0.15,10,R53&lt;0.15,R53/0.15*10)</f>
        <v>0</v>
      </c>
      <c r="T53" s="60"/>
      <c r="U53" s="58"/>
      <c r="V53" s="62">
        <f t="shared" si="4"/>
        <v>0</v>
      </c>
      <c r="W53" s="63" t="str">
        <f t="shared" si="5"/>
        <v>不合格</v>
      </c>
      <c r="X53" s="84"/>
      <c r="Y53" s="84"/>
      <c r="Z53" s="84"/>
      <c r="AA53" s="84"/>
      <c r="AB53" s="84"/>
    </row>
    <row r="54" spans="1:28" ht="24.95" customHeight="1">
      <c r="A54" s="34" t="s">
        <v>64</v>
      </c>
      <c r="B54" s="35">
        <v>51</v>
      </c>
      <c r="C54" s="35" t="s">
        <v>1048</v>
      </c>
      <c r="D54" s="35" t="s">
        <v>310</v>
      </c>
      <c r="E54" s="33">
        <v>43</v>
      </c>
      <c r="F54" s="35" t="s">
        <v>311</v>
      </c>
      <c r="G54" s="35">
        <v>0</v>
      </c>
      <c r="H54" s="35">
        <v>0</v>
      </c>
      <c r="I54" s="35">
        <v>0</v>
      </c>
      <c r="J54" s="36">
        <v>0</v>
      </c>
      <c r="K54" s="36">
        <v>0</v>
      </c>
      <c r="L54" s="83">
        <v>800</v>
      </c>
      <c r="M54" s="52">
        <f t="shared" si="1"/>
        <v>0</v>
      </c>
      <c r="N54" s="57" cm="1">
        <f t="array" ref="N54">_xlfn.IFS(M54&gt;=1,30,M54&lt;1,M54*30)</f>
        <v>0</v>
      </c>
      <c r="O54" s="54">
        <f t="shared" si="6"/>
        <v>0</v>
      </c>
      <c r="P54" s="52">
        <f t="shared" si="2"/>
        <v>0</v>
      </c>
      <c r="Q54" s="57" cm="1">
        <f t="array" ref="Q54">_xlfn.IFS(P54&gt;=1,30,P54&lt;1,P54*30)</f>
        <v>0</v>
      </c>
      <c r="R54" s="65">
        <f t="shared" si="3"/>
        <v>0</v>
      </c>
      <c r="S54" s="57" cm="1">
        <f t="array" ref="S54">_xlfn.IFS(R54&gt;=0.15,10,R54&lt;0.15,R54/0.15*10)</f>
        <v>0</v>
      </c>
      <c r="T54" s="60"/>
      <c r="U54" s="58"/>
      <c r="V54" s="62">
        <f t="shared" si="4"/>
        <v>0</v>
      </c>
      <c r="W54" s="63" t="str">
        <f t="shared" si="5"/>
        <v>不合格</v>
      </c>
      <c r="X54" s="84"/>
      <c r="Y54" s="84"/>
      <c r="Z54" s="84"/>
      <c r="AA54" s="84"/>
      <c r="AB54" s="84"/>
    </row>
    <row r="55" spans="1:28" ht="24.95" customHeight="1">
      <c r="A55" s="34" t="s">
        <v>64</v>
      </c>
      <c r="B55" s="35">
        <v>52</v>
      </c>
      <c r="C55" s="35" t="s">
        <v>1066</v>
      </c>
      <c r="D55" s="35" t="s">
        <v>16</v>
      </c>
      <c r="E55" s="33">
        <v>63.88</v>
      </c>
      <c r="F55" s="35" t="s">
        <v>342</v>
      </c>
      <c r="G55" s="35">
        <v>1508.91</v>
      </c>
      <c r="H55" s="35">
        <v>0</v>
      </c>
      <c r="I55" s="35">
        <v>96</v>
      </c>
      <c r="J55" s="36">
        <v>7657</v>
      </c>
      <c r="K55" s="36">
        <v>0</v>
      </c>
      <c r="L55" s="83">
        <v>1400</v>
      </c>
      <c r="M55" s="52">
        <f t="shared" si="1"/>
        <v>1.0777928571428572</v>
      </c>
      <c r="N55" s="57" cm="1">
        <f t="array" ref="N55">_xlfn.IFS(M55&gt;=1,30,M55&lt;1,M55*30)</f>
        <v>30</v>
      </c>
      <c r="O55" s="54">
        <f t="shared" si="6"/>
        <v>1.1986537257357545E-2</v>
      </c>
      <c r="P55" s="52">
        <f t="shared" si="2"/>
        <v>1.5172831971338663</v>
      </c>
      <c r="Q55" s="57" cm="1">
        <f t="array" ref="Q55">_xlfn.IFS(P55&gt;=1,30,P55&lt;1,P55*30)</f>
        <v>30</v>
      </c>
      <c r="R55" s="65">
        <f t="shared" si="3"/>
        <v>0</v>
      </c>
      <c r="S55" s="57" cm="1">
        <f t="array" ref="S55">_xlfn.IFS(R55&gt;=0.15,10,R55&lt;0.15,R55/0.15*10)</f>
        <v>0</v>
      </c>
      <c r="T55" s="60"/>
      <c r="U55" s="58"/>
      <c r="V55" s="62">
        <f t="shared" si="4"/>
        <v>60</v>
      </c>
      <c r="W55" s="63" t="str">
        <f t="shared" si="5"/>
        <v>合格</v>
      </c>
      <c r="X55" s="84"/>
      <c r="Y55" s="84"/>
      <c r="Z55" s="84"/>
      <c r="AA55" s="84"/>
      <c r="AB55" s="84"/>
    </row>
    <row r="56" spans="1:28" ht="24.95" customHeight="1">
      <c r="A56" s="34" t="s">
        <v>64</v>
      </c>
      <c r="B56" s="35">
        <v>53</v>
      </c>
      <c r="C56" s="35" t="s">
        <v>1076</v>
      </c>
      <c r="D56" s="35" t="s">
        <v>356</v>
      </c>
      <c r="E56" s="33">
        <v>81.3964</v>
      </c>
      <c r="F56" s="35" t="s">
        <v>357</v>
      </c>
      <c r="G56" s="35">
        <v>0</v>
      </c>
      <c r="H56" s="35">
        <v>0</v>
      </c>
      <c r="I56" s="35">
        <v>0</v>
      </c>
      <c r="J56" s="36">
        <v>0</v>
      </c>
      <c r="K56" s="36">
        <v>0</v>
      </c>
      <c r="L56" s="83">
        <v>1400</v>
      </c>
      <c r="M56" s="52">
        <f t="shared" si="1"/>
        <v>0</v>
      </c>
      <c r="N56" s="57" cm="1">
        <f t="array" ref="N56">_xlfn.IFS(M56&gt;=1,30,M56&lt;1,M56*30)</f>
        <v>0</v>
      </c>
      <c r="O56" s="54">
        <f t="shared" si="6"/>
        <v>0</v>
      </c>
      <c r="P56" s="52">
        <f t="shared" si="2"/>
        <v>0</v>
      </c>
      <c r="Q56" s="57" cm="1">
        <f t="array" ref="Q56">_xlfn.IFS(P56&gt;=1,30,P56&lt;1,P56*30)</f>
        <v>0</v>
      </c>
      <c r="R56" s="65">
        <f t="shared" si="3"/>
        <v>0</v>
      </c>
      <c r="S56" s="57" cm="1">
        <f t="array" ref="S56">_xlfn.IFS(R56&gt;=0.15,10,R56&lt;0.15,R56/0.15*10)</f>
        <v>0</v>
      </c>
      <c r="T56" s="60"/>
      <c r="U56" s="58"/>
      <c r="V56" s="62">
        <f t="shared" si="4"/>
        <v>0</v>
      </c>
      <c r="W56" s="63" t="str">
        <f t="shared" si="5"/>
        <v>不合格</v>
      </c>
      <c r="X56" s="84"/>
      <c r="Y56" s="84"/>
      <c r="Z56" s="84"/>
      <c r="AA56" s="84"/>
      <c r="AB56" s="84"/>
    </row>
    <row r="57" spans="1:28" ht="24.95" customHeight="1">
      <c r="A57" s="34" t="s">
        <v>64</v>
      </c>
      <c r="B57" s="35">
        <v>54</v>
      </c>
      <c r="C57" s="35" t="s">
        <v>1074</v>
      </c>
      <c r="D57" s="35" t="s">
        <v>354</v>
      </c>
      <c r="E57" s="33">
        <v>69.98</v>
      </c>
      <c r="F57" s="35" t="s">
        <v>319</v>
      </c>
      <c r="G57" s="35">
        <v>0</v>
      </c>
      <c r="H57" s="35">
        <v>0</v>
      </c>
      <c r="I57" s="35">
        <v>0</v>
      </c>
      <c r="J57" s="36">
        <v>0</v>
      </c>
      <c r="K57" s="36">
        <v>0</v>
      </c>
      <c r="L57" s="83">
        <v>800</v>
      </c>
      <c r="M57" s="52">
        <f t="shared" si="1"/>
        <v>0</v>
      </c>
      <c r="N57" s="57" cm="1">
        <f t="array" ref="N57">_xlfn.IFS(M57&gt;=1,30,M57&lt;1,M57*30)</f>
        <v>0</v>
      </c>
      <c r="O57" s="54">
        <f t="shared" si="6"/>
        <v>0</v>
      </c>
      <c r="P57" s="52">
        <f t="shared" si="2"/>
        <v>0</v>
      </c>
      <c r="Q57" s="57" cm="1">
        <f t="array" ref="Q57">_xlfn.IFS(P57&gt;=1,30,P57&lt;1,P57*30)</f>
        <v>0</v>
      </c>
      <c r="R57" s="65">
        <f t="shared" si="3"/>
        <v>0</v>
      </c>
      <c r="S57" s="57" cm="1">
        <f t="array" ref="S57">_xlfn.IFS(R57&gt;=0.15,10,R57&lt;0.15,R57/0.15*10)</f>
        <v>0</v>
      </c>
      <c r="T57" s="60"/>
      <c r="U57" s="58"/>
      <c r="V57" s="62">
        <f t="shared" si="4"/>
        <v>0</v>
      </c>
      <c r="W57" s="63" t="str">
        <f t="shared" si="5"/>
        <v>不合格</v>
      </c>
      <c r="X57" s="84"/>
      <c r="Y57" s="84"/>
      <c r="Z57" s="84"/>
      <c r="AA57" s="84"/>
      <c r="AB57" s="84"/>
    </row>
    <row r="58" spans="1:28" ht="24.95" customHeight="1">
      <c r="A58" s="34" t="s">
        <v>64</v>
      </c>
      <c r="B58" s="35">
        <v>55</v>
      </c>
      <c r="C58" s="35" t="s">
        <v>1054</v>
      </c>
      <c r="D58" s="35" t="s">
        <v>318</v>
      </c>
      <c r="E58" s="33">
        <v>47.6</v>
      </c>
      <c r="F58" s="35" t="s">
        <v>319</v>
      </c>
      <c r="G58" s="35">
        <v>0</v>
      </c>
      <c r="H58" s="35">
        <v>0</v>
      </c>
      <c r="I58" s="35">
        <v>0</v>
      </c>
      <c r="J58" s="36">
        <v>0</v>
      </c>
      <c r="K58" s="36">
        <v>0</v>
      </c>
      <c r="L58" s="83">
        <v>800</v>
      </c>
      <c r="M58" s="52">
        <f t="shared" si="1"/>
        <v>0</v>
      </c>
      <c r="N58" s="57" cm="1">
        <f t="array" ref="N58">_xlfn.IFS(M58&gt;=1,30,M58&lt;1,M58*30)</f>
        <v>0</v>
      </c>
      <c r="O58" s="54">
        <f t="shared" si="6"/>
        <v>0</v>
      </c>
      <c r="P58" s="52">
        <f t="shared" si="2"/>
        <v>0</v>
      </c>
      <c r="Q58" s="57" cm="1">
        <f t="array" ref="Q58">_xlfn.IFS(P58&gt;=1,30,P58&lt;1,P58*30)</f>
        <v>0</v>
      </c>
      <c r="R58" s="65">
        <f t="shared" si="3"/>
        <v>0</v>
      </c>
      <c r="S58" s="57" cm="1">
        <f t="array" ref="S58">_xlfn.IFS(R58&gt;=0.15,10,R58&lt;0.15,R58/0.15*10)</f>
        <v>0</v>
      </c>
      <c r="T58" s="60"/>
      <c r="U58" s="58"/>
      <c r="V58" s="62">
        <f t="shared" si="4"/>
        <v>0</v>
      </c>
      <c r="W58" s="63" t="str">
        <f t="shared" si="5"/>
        <v>不合格</v>
      </c>
      <c r="X58" s="84"/>
      <c r="Y58" s="84"/>
      <c r="Z58" s="84"/>
      <c r="AA58" s="84"/>
      <c r="AB58" s="84"/>
    </row>
    <row r="59" spans="1:28" ht="24.95" customHeight="1">
      <c r="A59" s="34" t="s">
        <v>64</v>
      </c>
      <c r="B59" s="35">
        <v>56</v>
      </c>
      <c r="C59" s="35" t="s">
        <v>1072</v>
      </c>
      <c r="D59" s="35" t="s">
        <v>351</v>
      </c>
      <c r="E59" s="33">
        <v>69.7</v>
      </c>
      <c r="F59" s="35" t="s">
        <v>350</v>
      </c>
      <c r="G59" s="35">
        <v>0</v>
      </c>
      <c r="H59" s="35">
        <v>0</v>
      </c>
      <c r="I59" s="35">
        <v>0</v>
      </c>
      <c r="J59" s="36">
        <v>0</v>
      </c>
      <c r="K59" s="36">
        <v>0</v>
      </c>
      <c r="L59" s="83">
        <v>800</v>
      </c>
      <c r="M59" s="52">
        <f t="shared" si="1"/>
        <v>0</v>
      </c>
      <c r="N59" s="57" cm="1">
        <f t="array" ref="N59">_xlfn.IFS(M59&gt;=1,30,M59&lt;1,M59*30)</f>
        <v>0</v>
      </c>
      <c r="O59" s="54">
        <f t="shared" si="6"/>
        <v>0</v>
      </c>
      <c r="P59" s="52">
        <f t="shared" si="2"/>
        <v>0</v>
      </c>
      <c r="Q59" s="57" cm="1">
        <f t="array" ref="Q59">_xlfn.IFS(P59&gt;=1,30,P59&lt;1,P59*30)</f>
        <v>0</v>
      </c>
      <c r="R59" s="65">
        <f t="shared" si="3"/>
        <v>0</v>
      </c>
      <c r="S59" s="57" cm="1">
        <f t="array" ref="S59">_xlfn.IFS(R59&gt;=0.15,10,R59&lt;0.15,R59/0.15*10)</f>
        <v>0</v>
      </c>
      <c r="T59" s="60"/>
      <c r="U59" s="58"/>
      <c r="V59" s="62">
        <f t="shared" si="4"/>
        <v>0</v>
      </c>
      <c r="W59" s="63" t="str">
        <f t="shared" si="5"/>
        <v>不合格</v>
      </c>
      <c r="X59" s="84"/>
      <c r="Y59" s="84"/>
      <c r="Z59" s="84"/>
      <c r="AA59" s="84"/>
      <c r="AB59" s="84"/>
    </row>
    <row r="60" spans="1:28" ht="24.95" customHeight="1">
      <c r="A60" s="34" t="s">
        <v>64</v>
      </c>
      <c r="B60" s="35">
        <v>57</v>
      </c>
      <c r="C60" s="35">
        <v>20134380</v>
      </c>
      <c r="D60" s="35" t="s">
        <v>313</v>
      </c>
      <c r="E60" s="33">
        <v>44.25</v>
      </c>
      <c r="F60" s="35" t="s">
        <v>314</v>
      </c>
      <c r="G60" s="35">
        <v>0</v>
      </c>
      <c r="H60" s="35">
        <v>0</v>
      </c>
      <c r="I60" s="35">
        <v>0</v>
      </c>
      <c r="J60" s="36">
        <v>0</v>
      </c>
      <c r="K60" s="36">
        <v>0</v>
      </c>
      <c r="L60" s="83">
        <v>800</v>
      </c>
      <c r="M60" s="52">
        <f t="shared" si="1"/>
        <v>0</v>
      </c>
      <c r="N60" s="57" cm="1">
        <f t="array" ref="N60">_xlfn.IFS(M60&gt;=1,30,M60&lt;1,M60*30)</f>
        <v>0</v>
      </c>
      <c r="O60" s="54">
        <f t="shared" si="6"/>
        <v>0</v>
      </c>
      <c r="P60" s="52">
        <f t="shared" si="2"/>
        <v>0</v>
      </c>
      <c r="Q60" s="57" cm="1">
        <f t="array" ref="Q60">_xlfn.IFS(P60&gt;=1,30,P60&lt;1,P60*30)</f>
        <v>0</v>
      </c>
      <c r="R60" s="65">
        <f t="shared" si="3"/>
        <v>0</v>
      </c>
      <c r="S60" s="57" cm="1">
        <f t="array" ref="S60">_xlfn.IFS(R60&gt;=0.15,10,R60&lt;0.15,R60/0.15*10)</f>
        <v>0</v>
      </c>
      <c r="T60" s="60"/>
      <c r="U60" s="58"/>
      <c r="V60" s="62">
        <f t="shared" si="4"/>
        <v>0</v>
      </c>
      <c r="W60" s="63" t="str">
        <f t="shared" si="5"/>
        <v>不合格</v>
      </c>
      <c r="X60" s="84"/>
      <c r="Y60" s="84"/>
      <c r="Z60" s="84"/>
      <c r="AA60" s="84"/>
      <c r="AB60" s="84"/>
    </row>
    <row r="61" spans="1:28" ht="24.95" customHeight="1">
      <c r="A61" s="34" t="s">
        <v>64</v>
      </c>
      <c r="B61" s="35">
        <v>58</v>
      </c>
      <c r="C61" s="35">
        <v>20124281</v>
      </c>
      <c r="D61" s="35" t="s">
        <v>328</v>
      </c>
      <c r="E61" s="33">
        <v>52.5</v>
      </c>
      <c r="F61" s="35" t="s">
        <v>329</v>
      </c>
      <c r="G61" s="35">
        <v>0</v>
      </c>
      <c r="H61" s="35">
        <v>0</v>
      </c>
      <c r="I61" s="35">
        <v>0</v>
      </c>
      <c r="J61" s="36">
        <v>0</v>
      </c>
      <c r="K61" s="36">
        <v>0</v>
      </c>
      <c r="L61" s="83">
        <v>800</v>
      </c>
      <c r="M61" s="52">
        <f t="shared" si="1"/>
        <v>0</v>
      </c>
      <c r="N61" s="57" cm="1">
        <f t="array" ref="N61">_xlfn.IFS(M61&gt;=1,30,M61&lt;1,M61*30)</f>
        <v>0</v>
      </c>
      <c r="O61" s="54">
        <f t="shared" si="6"/>
        <v>0</v>
      </c>
      <c r="P61" s="52">
        <f t="shared" si="2"/>
        <v>0</v>
      </c>
      <c r="Q61" s="57" cm="1">
        <f t="array" ref="Q61">_xlfn.IFS(P61&gt;=1,30,P61&lt;1,P61*30)</f>
        <v>0</v>
      </c>
      <c r="R61" s="65">
        <f t="shared" si="3"/>
        <v>0</v>
      </c>
      <c r="S61" s="57" cm="1">
        <f t="array" ref="S61">_xlfn.IFS(R61&gt;=0.15,10,R61&lt;0.15,R61/0.15*10)</f>
        <v>0</v>
      </c>
      <c r="T61" s="60"/>
      <c r="U61" s="58"/>
      <c r="V61" s="62">
        <f t="shared" si="4"/>
        <v>0</v>
      </c>
      <c r="W61" s="63" t="str">
        <f t="shared" si="5"/>
        <v>不合格</v>
      </c>
      <c r="X61" s="84"/>
      <c r="Y61" s="84"/>
      <c r="Z61" s="84"/>
      <c r="AA61" s="84"/>
      <c r="AB61" s="84"/>
    </row>
    <row r="62" spans="1:28" ht="24.95" customHeight="1">
      <c r="A62" s="34" t="s">
        <v>64</v>
      </c>
      <c r="B62" s="35">
        <v>59</v>
      </c>
      <c r="C62" s="35" t="s">
        <v>1067</v>
      </c>
      <c r="D62" s="35" t="s">
        <v>343</v>
      </c>
      <c r="E62" s="33">
        <v>63.9</v>
      </c>
      <c r="F62" s="35" t="s">
        <v>305</v>
      </c>
      <c r="G62" s="35">
        <v>0</v>
      </c>
      <c r="H62" s="35">
        <v>0</v>
      </c>
      <c r="I62" s="35">
        <v>0</v>
      </c>
      <c r="J62" s="36">
        <v>0</v>
      </c>
      <c r="K62" s="36">
        <v>0</v>
      </c>
      <c r="L62" s="83">
        <v>1400</v>
      </c>
      <c r="M62" s="52">
        <f t="shared" si="1"/>
        <v>0</v>
      </c>
      <c r="N62" s="57" cm="1">
        <f t="array" ref="N62">_xlfn.IFS(M62&gt;=1,30,M62&lt;1,M62*30)</f>
        <v>0</v>
      </c>
      <c r="O62" s="54">
        <f t="shared" si="6"/>
        <v>0</v>
      </c>
      <c r="P62" s="52">
        <f t="shared" si="2"/>
        <v>0</v>
      </c>
      <c r="Q62" s="57" cm="1">
        <f t="array" ref="Q62">_xlfn.IFS(P62&gt;=1,30,P62&lt;1,P62*30)</f>
        <v>0</v>
      </c>
      <c r="R62" s="65">
        <f t="shared" si="3"/>
        <v>0</v>
      </c>
      <c r="S62" s="57" cm="1">
        <f t="array" ref="S62">_xlfn.IFS(R62&gt;=0.15,10,R62&lt;0.15,R62/0.15*10)</f>
        <v>0</v>
      </c>
      <c r="T62" s="60"/>
      <c r="U62" s="58"/>
      <c r="V62" s="62">
        <f t="shared" si="4"/>
        <v>0</v>
      </c>
      <c r="W62" s="63" t="str">
        <f t="shared" si="5"/>
        <v>不合格</v>
      </c>
      <c r="X62" s="84"/>
      <c r="Y62" s="84"/>
      <c r="Z62" s="84"/>
      <c r="AA62" s="84"/>
      <c r="AB62" s="84"/>
    </row>
  </sheetData>
  <sheetProtection sheet="1" objects="1" scenarios="1" formatCells="0" formatColumns="0" formatRows="0" sort="0" autoFilter="0" pivotTables="0"/>
  <mergeCells count="1">
    <mergeCell ref="D1:S1"/>
  </mergeCells>
  <phoneticPr fontId="1" type="noConversion"/>
  <conditionalFormatting sqref="C2:C3">
    <cfRule type="duplicateValues" dxfId="75" priority="3"/>
    <cfRule type="duplicateValues" dxfId="74" priority="4"/>
  </conditionalFormatting>
  <conditionalFormatting sqref="C2:C3">
    <cfRule type="duplicateValues" dxfId="73" priority="5"/>
  </conditionalFormatting>
  <conditionalFormatting sqref="C4:C62">
    <cfRule type="duplicateValues" dxfId="72" priority="1"/>
    <cfRule type="duplicateValues" dxfId="71" priority="2"/>
  </conditionalFormatting>
  <dataValidations count="1">
    <dataValidation type="list" allowBlank="1" showInputMessage="1" showErrorMessage="1" sqref="T3:T62" xr:uid="{D6D186BB-9F71-4F15-97C5-7520D863ED99}">
      <formula1>"优秀,一般,较差"</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3D34A-541E-4386-89AD-E0EBF8BF3D3C}">
  <dimension ref="A1:AB7"/>
  <sheetViews>
    <sheetView workbookViewId="0">
      <pane ySplit="3" topLeftCell="A4" activePane="bottomLeft" state="frozen"/>
      <selection pane="bottomLeft" activeCell="M5" sqref="M5"/>
    </sheetView>
  </sheetViews>
  <sheetFormatPr defaultRowHeight="14.25"/>
  <cols>
    <col min="1" max="1" width="6.125" style="38" customWidth="1"/>
    <col min="2" max="13" width="9" style="38"/>
    <col min="14" max="14" width="9" style="80"/>
    <col min="15" max="16" width="9" style="38"/>
    <col min="17" max="17" width="9" style="80"/>
    <col min="18" max="18" width="9.375" style="64" customWidth="1"/>
    <col min="19" max="19" width="9" style="80"/>
    <col min="20" max="20" width="6.375" style="40" customWidth="1"/>
    <col min="21" max="22" width="9" style="80"/>
    <col min="23" max="23" width="9" style="86"/>
    <col min="24" max="16384" width="9" style="38"/>
  </cols>
  <sheetData>
    <row r="1" spans="1:28" ht="34.5" customHeight="1">
      <c r="D1" s="114" t="s">
        <v>1373</v>
      </c>
      <c r="E1" s="114"/>
      <c r="F1" s="114"/>
      <c r="G1" s="114"/>
      <c r="H1" s="114"/>
      <c r="I1" s="114"/>
      <c r="J1" s="114"/>
      <c r="K1" s="114"/>
      <c r="L1" s="114"/>
      <c r="M1" s="114"/>
      <c r="N1" s="114"/>
      <c r="O1" s="114"/>
      <c r="P1" s="114"/>
      <c r="Q1" s="114"/>
      <c r="R1" s="114"/>
      <c r="S1" s="114"/>
    </row>
    <row r="2" spans="1:28" s="31" customFormat="1" ht="58.5" customHeight="1">
      <c r="A2" s="20" t="s">
        <v>50</v>
      </c>
      <c r="B2" s="20" t="s">
        <v>1366</v>
      </c>
      <c r="C2" s="20" t="s">
        <v>51</v>
      </c>
      <c r="D2" s="20" t="s">
        <v>52</v>
      </c>
      <c r="E2" s="21" t="s">
        <v>53</v>
      </c>
      <c r="F2" s="22" t="s">
        <v>54</v>
      </c>
      <c r="G2" s="23" t="s">
        <v>55</v>
      </c>
      <c r="H2" s="24" t="s">
        <v>56</v>
      </c>
      <c r="I2" s="23" t="s">
        <v>57</v>
      </c>
      <c r="J2" s="25" t="s">
        <v>1347</v>
      </c>
      <c r="K2" s="26" t="s">
        <v>1354</v>
      </c>
      <c r="L2" s="25" t="s">
        <v>1364</v>
      </c>
      <c r="M2" s="50" t="s">
        <v>1357</v>
      </c>
      <c r="N2" s="51" t="s">
        <v>1348</v>
      </c>
      <c r="O2" s="50" t="s">
        <v>58</v>
      </c>
      <c r="P2" s="50" t="s">
        <v>1358</v>
      </c>
      <c r="Q2" s="51" t="s">
        <v>1352</v>
      </c>
      <c r="R2" s="82" t="s">
        <v>1359</v>
      </c>
      <c r="S2" s="51" t="s">
        <v>1349</v>
      </c>
      <c r="T2" s="59" t="s">
        <v>1355</v>
      </c>
      <c r="U2" s="27" t="s">
        <v>1351</v>
      </c>
      <c r="V2" s="51" t="s">
        <v>1350</v>
      </c>
      <c r="W2" s="66" t="s">
        <v>1353</v>
      </c>
      <c r="X2" s="28" t="s">
        <v>59</v>
      </c>
      <c r="Y2" s="28" t="s">
        <v>60</v>
      </c>
      <c r="Z2" s="28" t="s">
        <v>61</v>
      </c>
      <c r="AA2" s="29" t="s">
        <v>62</v>
      </c>
      <c r="AB2" s="30" t="s">
        <v>63</v>
      </c>
    </row>
    <row r="3" spans="1:28" s="31" customFormat="1" ht="40.5" customHeight="1">
      <c r="A3" s="20" t="s">
        <v>1344</v>
      </c>
      <c r="B3" s="20">
        <v>0</v>
      </c>
      <c r="C3" s="32" t="s">
        <v>1346</v>
      </c>
      <c r="D3" s="20" t="s">
        <v>1345</v>
      </c>
      <c r="E3" s="21">
        <v>60</v>
      </c>
      <c r="F3" s="22"/>
      <c r="G3" s="23">
        <v>1200</v>
      </c>
      <c r="H3" s="24">
        <v>0</v>
      </c>
      <c r="I3" s="23">
        <v>0</v>
      </c>
      <c r="J3" s="25">
        <v>8000</v>
      </c>
      <c r="K3" s="25">
        <v>1</v>
      </c>
      <c r="L3" s="25">
        <v>800</v>
      </c>
      <c r="M3" s="52">
        <f>G3/L3</f>
        <v>1.5</v>
      </c>
      <c r="N3" s="57" cm="1">
        <f t="array" ref="N3">_xlfn.IFS(M3&gt;=1,30,M3&lt;1,M3*30)</f>
        <v>30</v>
      </c>
      <c r="O3" s="54">
        <f>J3/E3/10000</f>
        <v>1.3333333333333334E-2</v>
      </c>
      <c r="P3" s="52">
        <f>O3/0.0079</f>
        <v>1.6877637130801688</v>
      </c>
      <c r="Q3" s="57" cm="1">
        <f t="array" ref="Q3">_xlfn.IFS(P3&gt;=1,30,P3&lt;1,P3*30)</f>
        <v>30</v>
      </c>
      <c r="R3" s="65">
        <f>IF(G3=0,0,K3/G3)</f>
        <v>8.3333333333333339E-4</v>
      </c>
      <c r="S3" s="57" cm="1">
        <f t="array" ref="S3">_xlfn.IFS(R3&gt;=0.15,10,R3&lt;0.15,R3/0.15*10)</f>
        <v>5.5555555555555559E-2</v>
      </c>
      <c r="T3" s="60" t="s">
        <v>1363</v>
      </c>
      <c r="U3" s="58">
        <v>15</v>
      </c>
      <c r="V3" s="62">
        <f>N3+Q3+S3+U3</f>
        <v>75.055555555555557</v>
      </c>
      <c r="W3" s="63" t="str">
        <f>IF(V3&gt;=90,"优秀",IF(V3&gt;=75,"良好",IF(V3&gt;=60,"合格",IF(V3&lt;60,"不合格"))))</f>
        <v>良好</v>
      </c>
      <c r="X3" s="28"/>
      <c r="Y3" s="28"/>
      <c r="Z3" s="29"/>
      <c r="AA3" s="30"/>
      <c r="AB3" s="61"/>
    </row>
    <row r="4" spans="1:28" ht="50.1" customHeight="1">
      <c r="A4" s="34" t="s">
        <v>64</v>
      </c>
      <c r="B4" s="20">
        <v>1</v>
      </c>
      <c r="C4" s="35" t="s">
        <v>1090</v>
      </c>
      <c r="D4" s="35" t="s">
        <v>381</v>
      </c>
      <c r="E4" s="33">
        <v>1086.2</v>
      </c>
      <c r="F4" s="35" t="s">
        <v>382</v>
      </c>
      <c r="G4" s="35">
        <v>0</v>
      </c>
      <c r="H4" s="35">
        <v>0</v>
      </c>
      <c r="I4" s="35">
        <v>0</v>
      </c>
      <c r="J4" s="36">
        <v>0</v>
      </c>
      <c r="K4" s="36">
        <v>0</v>
      </c>
      <c r="L4" s="83">
        <v>800</v>
      </c>
      <c r="M4" s="52">
        <f t="shared" ref="M4:M7" si="0">G4/L4</f>
        <v>0</v>
      </c>
      <c r="N4" s="57" cm="1">
        <f t="array" ref="N4">_xlfn.IFS(M4&gt;=1,30,M4&lt;1,M4*30)</f>
        <v>0</v>
      </c>
      <c r="O4" s="54">
        <f>J4/E4/10000</f>
        <v>0</v>
      </c>
      <c r="P4" s="52">
        <f t="shared" ref="P4:P7" si="1">O4/0.0079</f>
        <v>0</v>
      </c>
      <c r="Q4" s="57" cm="1">
        <f t="array" ref="Q4">_xlfn.IFS(P4&gt;=1,30,P4&lt;1,P4*30)</f>
        <v>0</v>
      </c>
      <c r="R4" s="65">
        <f t="shared" ref="R4:R7" si="2">IF(G4=0,0,K4/G4)</f>
        <v>0</v>
      </c>
      <c r="S4" s="57" cm="1">
        <f t="array" ref="S4">_xlfn.IFS(R4&gt;=0.15,10,R4&lt;0.15,R4/0.15*10)</f>
        <v>0</v>
      </c>
      <c r="T4" s="60"/>
      <c r="U4" s="58"/>
      <c r="V4" s="62">
        <f t="shared" ref="V4:V7" si="3">N4+Q4+S4+U4</f>
        <v>0</v>
      </c>
      <c r="W4" s="63" t="str">
        <f t="shared" ref="W4:W7" si="4">IF(V4&gt;=90,"优秀",IF(V4&gt;=75,"良好",IF(V4&gt;=60,"合格",IF(V4&lt;60,"不合格"))))</f>
        <v>不合格</v>
      </c>
      <c r="X4" s="84"/>
      <c r="Y4" s="84"/>
      <c r="Z4" s="84"/>
      <c r="AA4" s="84"/>
      <c r="AB4" s="84"/>
    </row>
    <row r="5" spans="1:28" ht="50.1" customHeight="1">
      <c r="A5" s="34" t="s">
        <v>64</v>
      </c>
      <c r="B5" s="20">
        <v>2</v>
      </c>
      <c r="C5" s="35" t="s">
        <v>1089</v>
      </c>
      <c r="D5" s="35" t="s">
        <v>379</v>
      </c>
      <c r="E5" s="33">
        <v>59.838000000000001</v>
      </c>
      <c r="F5" s="35" t="s">
        <v>380</v>
      </c>
      <c r="G5" s="35">
        <v>0</v>
      </c>
      <c r="H5" s="35">
        <v>0</v>
      </c>
      <c r="I5" s="35">
        <v>0</v>
      </c>
      <c r="J5" s="36">
        <v>0</v>
      </c>
      <c r="K5" s="36">
        <v>0</v>
      </c>
      <c r="L5" s="83">
        <v>800</v>
      </c>
      <c r="M5" s="52">
        <f t="shared" si="0"/>
        <v>0</v>
      </c>
      <c r="N5" s="57" cm="1">
        <f t="array" ref="N5">_xlfn.IFS(M5&gt;=1,30,M5&lt;1,M5*30)</f>
        <v>0</v>
      </c>
      <c r="O5" s="54">
        <f>J5/E5/10000</f>
        <v>0</v>
      </c>
      <c r="P5" s="52">
        <f t="shared" si="1"/>
        <v>0</v>
      </c>
      <c r="Q5" s="57" cm="1">
        <f t="array" ref="Q5">_xlfn.IFS(P5&gt;=1,30,P5&lt;1,P5*30)</f>
        <v>0</v>
      </c>
      <c r="R5" s="65">
        <f t="shared" si="2"/>
        <v>0</v>
      </c>
      <c r="S5" s="57" cm="1">
        <f t="array" ref="S5">_xlfn.IFS(R5&gt;=0.15,10,R5&lt;0.15,R5/0.15*10)</f>
        <v>0</v>
      </c>
      <c r="T5" s="60"/>
      <c r="U5" s="58"/>
      <c r="V5" s="62">
        <f t="shared" si="3"/>
        <v>0</v>
      </c>
      <c r="W5" s="63" t="str">
        <f t="shared" si="4"/>
        <v>不合格</v>
      </c>
      <c r="X5" s="84"/>
      <c r="Y5" s="84"/>
      <c r="Z5" s="84"/>
      <c r="AA5" s="84"/>
      <c r="AB5" s="84"/>
    </row>
    <row r="6" spans="1:28" ht="50.1" customHeight="1">
      <c r="A6" s="34" t="s">
        <v>64</v>
      </c>
      <c r="B6" s="20">
        <v>3</v>
      </c>
      <c r="C6" s="35">
        <v>20156262</v>
      </c>
      <c r="D6" s="35" t="s">
        <v>375</v>
      </c>
      <c r="E6" s="33">
        <v>44.58</v>
      </c>
      <c r="F6" s="35" t="s">
        <v>376</v>
      </c>
      <c r="G6" s="35">
        <v>0</v>
      </c>
      <c r="H6" s="35">
        <v>0</v>
      </c>
      <c r="I6" s="35">
        <v>0</v>
      </c>
      <c r="J6" s="36">
        <v>0</v>
      </c>
      <c r="K6" s="36">
        <v>0</v>
      </c>
      <c r="L6" s="83">
        <v>800</v>
      </c>
      <c r="M6" s="52">
        <f t="shared" si="0"/>
        <v>0</v>
      </c>
      <c r="N6" s="57" cm="1">
        <f t="array" ref="N6">_xlfn.IFS(M6&gt;=1,30,M6&lt;1,M6*30)</f>
        <v>0</v>
      </c>
      <c r="O6" s="54">
        <f>J6/E6/10000</f>
        <v>0</v>
      </c>
      <c r="P6" s="52">
        <f t="shared" si="1"/>
        <v>0</v>
      </c>
      <c r="Q6" s="57" cm="1">
        <f t="array" ref="Q6">_xlfn.IFS(P6&gt;=1,30,P6&lt;1,P6*30)</f>
        <v>0</v>
      </c>
      <c r="R6" s="65">
        <f t="shared" si="2"/>
        <v>0</v>
      </c>
      <c r="S6" s="57" cm="1">
        <f t="array" ref="S6">_xlfn.IFS(R6&gt;=0.15,10,R6&lt;0.15,R6/0.15*10)</f>
        <v>0</v>
      </c>
      <c r="T6" s="60"/>
      <c r="U6" s="58"/>
      <c r="V6" s="62">
        <f t="shared" si="3"/>
        <v>0</v>
      </c>
      <c r="W6" s="63" t="str">
        <f t="shared" si="4"/>
        <v>不合格</v>
      </c>
      <c r="X6" s="84"/>
      <c r="Y6" s="84"/>
      <c r="Z6" s="84"/>
      <c r="AA6" s="84"/>
      <c r="AB6" s="84"/>
    </row>
    <row r="7" spans="1:28" ht="50.1" customHeight="1">
      <c r="A7" s="34" t="s">
        <v>64</v>
      </c>
      <c r="B7" s="20">
        <v>4</v>
      </c>
      <c r="C7" s="35">
        <v>20156261</v>
      </c>
      <c r="D7" s="35" t="s">
        <v>377</v>
      </c>
      <c r="E7" s="33">
        <v>56.457999999999998</v>
      </c>
      <c r="F7" s="35" t="s">
        <v>378</v>
      </c>
      <c r="G7" s="35">
        <v>0</v>
      </c>
      <c r="H7" s="35">
        <v>0</v>
      </c>
      <c r="I7" s="35">
        <v>0</v>
      </c>
      <c r="J7" s="36">
        <v>0</v>
      </c>
      <c r="K7" s="36">
        <v>0</v>
      </c>
      <c r="L7" s="83">
        <v>800</v>
      </c>
      <c r="M7" s="52">
        <f t="shared" si="0"/>
        <v>0</v>
      </c>
      <c r="N7" s="57" cm="1">
        <f t="array" ref="N7">_xlfn.IFS(M7&gt;=1,30,M7&lt;1,M7*30)</f>
        <v>0</v>
      </c>
      <c r="O7" s="54">
        <f>J7/E7/10000</f>
        <v>0</v>
      </c>
      <c r="P7" s="52">
        <f t="shared" si="1"/>
        <v>0</v>
      </c>
      <c r="Q7" s="57" cm="1">
        <f t="array" ref="Q7">_xlfn.IFS(P7&gt;=1,30,P7&lt;1,P7*30)</f>
        <v>0</v>
      </c>
      <c r="R7" s="65">
        <f t="shared" si="2"/>
        <v>0</v>
      </c>
      <c r="S7" s="57" cm="1">
        <f t="array" ref="S7">_xlfn.IFS(R7&gt;=0.15,10,R7&lt;0.15,R7/0.15*10)</f>
        <v>0</v>
      </c>
      <c r="T7" s="60"/>
      <c r="U7" s="58"/>
      <c r="V7" s="62">
        <f t="shared" si="3"/>
        <v>0</v>
      </c>
      <c r="W7" s="63" t="str">
        <f t="shared" si="4"/>
        <v>不合格</v>
      </c>
      <c r="X7" s="84"/>
      <c r="Y7" s="84"/>
      <c r="Z7" s="84"/>
      <c r="AA7" s="84"/>
      <c r="AB7" s="84"/>
    </row>
  </sheetData>
  <sheetProtection sheet="1" objects="1" scenarios="1" formatCells="0" formatColumns="0" formatRows="0" sort="0" autoFilter="0" pivotTables="0"/>
  <mergeCells count="1">
    <mergeCell ref="D1:S1"/>
  </mergeCells>
  <phoneticPr fontId="1" type="noConversion"/>
  <conditionalFormatting sqref="C2:C3">
    <cfRule type="duplicateValues" dxfId="70" priority="3"/>
    <cfRule type="duplicateValues" dxfId="69" priority="4"/>
  </conditionalFormatting>
  <conditionalFormatting sqref="C2:C3">
    <cfRule type="duplicateValues" dxfId="68" priority="5"/>
  </conditionalFormatting>
  <conditionalFormatting sqref="C4:C7">
    <cfRule type="duplicateValues" dxfId="67" priority="1"/>
    <cfRule type="duplicateValues" dxfId="66" priority="2"/>
  </conditionalFormatting>
  <dataValidations count="1">
    <dataValidation type="list" allowBlank="1" showInputMessage="1" showErrorMessage="1" sqref="T3:T7" xr:uid="{DC604DA6-890E-466E-8851-9A23CC794C86}">
      <formula1>"优秀,一般,较差"</formula1>
    </dataValidation>
  </dataValidations>
  <pageMargins left="0.7" right="0.7" top="0.75" bottom="0.75" header="0.3" footer="0.3"/>
  <pageSetup paperSize="8"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90B3-72F8-44C9-BE6F-D5CBE57A57B1}">
  <dimension ref="A1:AB14"/>
  <sheetViews>
    <sheetView workbookViewId="0">
      <pane ySplit="3" topLeftCell="A4" activePane="bottomLeft" state="frozen"/>
      <selection pane="bottomLeft" activeCell="AB2" sqref="AB2:AB14"/>
    </sheetView>
  </sheetViews>
  <sheetFormatPr defaultRowHeight="14.25"/>
  <cols>
    <col min="1" max="13" width="9" style="38"/>
    <col min="14" max="14" width="9" style="80"/>
    <col min="15" max="16" width="9" style="38"/>
    <col min="17" max="17" width="9" style="80"/>
    <col min="18" max="18" width="8.125" style="64" customWidth="1"/>
    <col min="19" max="19" width="9" style="80"/>
    <col min="20" max="20" width="6.625" style="40" customWidth="1"/>
    <col min="21" max="22" width="9" style="80"/>
    <col min="23" max="23" width="9" style="86"/>
    <col min="24" max="16384" width="9" style="38"/>
  </cols>
  <sheetData>
    <row r="1" spans="1:28" ht="38.25" customHeight="1">
      <c r="D1" s="114" t="s">
        <v>1374</v>
      </c>
      <c r="E1" s="114"/>
      <c r="F1" s="114"/>
      <c r="G1" s="114"/>
      <c r="H1" s="114"/>
      <c r="I1" s="114"/>
      <c r="J1" s="114"/>
      <c r="K1" s="114"/>
      <c r="L1" s="114"/>
      <c r="M1" s="114"/>
      <c r="N1" s="114"/>
      <c r="O1" s="114"/>
      <c r="P1" s="114"/>
      <c r="Q1" s="114"/>
      <c r="R1" s="114"/>
      <c r="S1" s="114"/>
    </row>
    <row r="2" spans="1:28" s="31" customFormat="1" ht="58.5" customHeight="1">
      <c r="A2" s="20" t="s">
        <v>50</v>
      </c>
      <c r="B2" s="20" t="s">
        <v>1366</v>
      </c>
      <c r="C2" s="20" t="s">
        <v>51</v>
      </c>
      <c r="D2" s="20" t="s">
        <v>52</v>
      </c>
      <c r="E2" s="21" t="s">
        <v>53</v>
      </c>
      <c r="F2" s="22" t="s">
        <v>54</v>
      </c>
      <c r="G2" s="23" t="s">
        <v>55</v>
      </c>
      <c r="H2" s="24" t="s">
        <v>56</v>
      </c>
      <c r="I2" s="23" t="s">
        <v>57</v>
      </c>
      <c r="J2" s="25" t="s">
        <v>1347</v>
      </c>
      <c r="K2" s="26" t="s">
        <v>1354</v>
      </c>
      <c r="L2" s="25" t="s">
        <v>1364</v>
      </c>
      <c r="M2" s="50" t="s">
        <v>1357</v>
      </c>
      <c r="N2" s="51" t="s">
        <v>1348</v>
      </c>
      <c r="O2" s="50" t="s">
        <v>58</v>
      </c>
      <c r="P2" s="50" t="s">
        <v>1358</v>
      </c>
      <c r="Q2" s="51" t="s">
        <v>1352</v>
      </c>
      <c r="R2" s="82" t="s">
        <v>1359</v>
      </c>
      <c r="S2" s="51" t="s">
        <v>1349</v>
      </c>
      <c r="T2" s="59" t="s">
        <v>1355</v>
      </c>
      <c r="U2" s="27" t="s">
        <v>1351</v>
      </c>
      <c r="V2" s="51" t="s">
        <v>1350</v>
      </c>
      <c r="W2" s="66" t="s">
        <v>1353</v>
      </c>
      <c r="X2" s="28" t="s">
        <v>59</v>
      </c>
      <c r="Y2" s="28" t="s">
        <v>60</v>
      </c>
      <c r="Z2" s="28" t="s">
        <v>61</v>
      </c>
      <c r="AA2" s="29" t="s">
        <v>62</v>
      </c>
      <c r="AB2" s="30" t="s">
        <v>63</v>
      </c>
    </row>
    <row r="3" spans="1:28" s="31" customFormat="1" ht="40.5" customHeight="1">
      <c r="A3" s="20" t="s">
        <v>1344</v>
      </c>
      <c r="B3" s="20">
        <v>0</v>
      </c>
      <c r="C3" s="32" t="s">
        <v>1346</v>
      </c>
      <c r="D3" s="20" t="s">
        <v>1345</v>
      </c>
      <c r="E3" s="21">
        <v>60</v>
      </c>
      <c r="F3" s="22"/>
      <c r="G3" s="23">
        <v>1200</v>
      </c>
      <c r="H3" s="24">
        <v>0</v>
      </c>
      <c r="I3" s="23">
        <v>0</v>
      </c>
      <c r="J3" s="25">
        <v>8000</v>
      </c>
      <c r="K3" s="25">
        <v>1</v>
      </c>
      <c r="L3" s="25">
        <v>800</v>
      </c>
      <c r="M3" s="52">
        <f>G3/L3</f>
        <v>1.5</v>
      </c>
      <c r="N3" s="57" cm="1">
        <f t="array" ref="N3">_xlfn.IFS(M3&gt;=1,30,M3&lt;1,M3*30)</f>
        <v>30</v>
      </c>
      <c r="O3" s="54">
        <f t="shared" ref="O3:O14" si="0">J3/E3/10000</f>
        <v>1.3333333333333334E-2</v>
      </c>
      <c r="P3" s="52">
        <f>O3/0.0079</f>
        <v>1.6877637130801688</v>
      </c>
      <c r="Q3" s="57" cm="1">
        <f t="array" ref="Q3">_xlfn.IFS(P3&gt;=1,30,P3&lt;1,P3*30)</f>
        <v>30</v>
      </c>
      <c r="R3" s="65">
        <f>IF(G3=0,0,K3/G3)</f>
        <v>8.3333333333333339E-4</v>
      </c>
      <c r="S3" s="57" cm="1">
        <f t="array" ref="S3">_xlfn.IFS(R3&gt;=0.15,10,R3&lt;0.15,R3/0.15*10)</f>
        <v>5.5555555555555559E-2</v>
      </c>
      <c r="T3" s="60" t="s">
        <v>1363</v>
      </c>
      <c r="U3" s="58">
        <v>15</v>
      </c>
      <c r="V3" s="62">
        <f>N3+Q3+S3+U3</f>
        <v>75.055555555555557</v>
      </c>
      <c r="W3" s="63" t="str">
        <f>IF(V3&gt;=90,"优秀",IF(V3&gt;=75,"良好",IF(V3&gt;=60,"合格",IF(V3&lt;60,"不合格"))))</f>
        <v>良好</v>
      </c>
      <c r="X3" s="28"/>
      <c r="Y3" s="28"/>
      <c r="Z3" s="29"/>
      <c r="AA3" s="30"/>
      <c r="AB3" s="61"/>
    </row>
    <row r="4" spans="1:28" ht="24.95" customHeight="1">
      <c r="A4" s="34" t="s">
        <v>64</v>
      </c>
      <c r="B4" s="35">
        <v>1</v>
      </c>
      <c r="C4" s="35" t="s">
        <v>1100</v>
      </c>
      <c r="D4" s="35" t="s">
        <v>396</v>
      </c>
      <c r="E4" s="33">
        <v>117.9</v>
      </c>
      <c r="F4" s="35" t="s">
        <v>384</v>
      </c>
      <c r="G4" s="35">
        <v>1589.97</v>
      </c>
      <c r="H4" s="35">
        <v>0</v>
      </c>
      <c r="I4" s="35">
        <v>291</v>
      </c>
      <c r="J4" s="36">
        <v>38595</v>
      </c>
      <c r="K4" s="36">
        <v>1</v>
      </c>
      <c r="L4" s="83">
        <v>1400</v>
      </c>
      <c r="M4" s="52">
        <f t="shared" ref="M4:M14" si="1">G4/L4</f>
        <v>1.1356928571428571</v>
      </c>
      <c r="N4" s="57" cm="1">
        <f t="array" ref="N4">_xlfn.IFS(M4&gt;=1,30,M4&lt;1,M4*30)</f>
        <v>30</v>
      </c>
      <c r="O4" s="54">
        <f t="shared" si="0"/>
        <v>3.2735368956743005E-2</v>
      </c>
      <c r="P4" s="52">
        <f t="shared" ref="P4:P14" si="2">O4/0.0079</f>
        <v>4.1437175894611391</v>
      </c>
      <c r="Q4" s="57" cm="1">
        <f t="array" ref="Q4">_xlfn.IFS(P4&gt;=1,30,P4&lt;1,P4*30)</f>
        <v>30</v>
      </c>
      <c r="R4" s="65">
        <f t="shared" ref="R4:R14" si="3">IF(G4=0,0,K4/G4)</f>
        <v>6.2894268445316576E-4</v>
      </c>
      <c r="S4" s="57" cm="1">
        <f t="array" ref="S4">_xlfn.IFS(R4&gt;=0.15,10,R4&lt;0.15,R4/0.15*10)</f>
        <v>4.1929512296877719E-2</v>
      </c>
      <c r="T4" s="60"/>
      <c r="U4" s="58"/>
      <c r="V4" s="62">
        <f t="shared" ref="V4:V14" si="4">N4+Q4+S4+U4</f>
        <v>60.041929512296875</v>
      </c>
      <c r="W4" s="63" t="str">
        <f t="shared" ref="W4:W14" si="5">IF(V4&gt;=90,"优秀",IF(V4&gt;=75,"良好",IF(V4&gt;=60,"合格",IF(V4&lt;60,"不合格"))))</f>
        <v>合格</v>
      </c>
      <c r="X4" s="84"/>
      <c r="Y4" s="84"/>
      <c r="Z4" s="84"/>
      <c r="AA4" s="84"/>
      <c r="AB4" s="84"/>
    </row>
    <row r="5" spans="1:28" ht="24.95" customHeight="1">
      <c r="A5" s="34" t="s">
        <v>64</v>
      </c>
      <c r="B5" s="35">
        <v>2</v>
      </c>
      <c r="C5" s="35" t="s">
        <v>1095</v>
      </c>
      <c r="D5" s="35" t="s">
        <v>390</v>
      </c>
      <c r="E5" s="33">
        <v>64.900000000000006</v>
      </c>
      <c r="F5" s="35" t="s">
        <v>391</v>
      </c>
      <c r="G5" s="35">
        <v>36.35</v>
      </c>
      <c r="H5" s="35">
        <v>0</v>
      </c>
      <c r="I5" s="35">
        <v>22</v>
      </c>
      <c r="J5" s="36">
        <v>2600</v>
      </c>
      <c r="K5" s="36">
        <v>0</v>
      </c>
      <c r="L5" s="83">
        <v>1400</v>
      </c>
      <c r="M5" s="52">
        <f t="shared" si="1"/>
        <v>2.5964285714285714E-2</v>
      </c>
      <c r="N5" s="57" cm="1">
        <f t="array" ref="N5">_xlfn.IFS(M5&gt;=1,30,M5&lt;1,M5*30)</f>
        <v>0.77892857142857141</v>
      </c>
      <c r="O5" s="54">
        <f t="shared" si="0"/>
        <v>4.0061633281972264E-3</v>
      </c>
      <c r="P5" s="52">
        <f t="shared" si="2"/>
        <v>0.50710928205028183</v>
      </c>
      <c r="Q5" s="57" cm="1">
        <f t="array" ref="Q5">_xlfn.IFS(P5&gt;=1,30,P5&lt;1,P5*30)</f>
        <v>15.213278461508455</v>
      </c>
      <c r="R5" s="65">
        <f t="shared" si="3"/>
        <v>0</v>
      </c>
      <c r="S5" s="57" cm="1">
        <f t="array" ref="S5">_xlfn.IFS(R5&gt;=0.15,10,R5&lt;0.15,R5/0.15*10)</f>
        <v>0</v>
      </c>
      <c r="T5" s="60"/>
      <c r="U5" s="58"/>
      <c r="V5" s="62">
        <f t="shared" si="4"/>
        <v>15.992207032937026</v>
      </c>
      <c r="W5" s="63" t="str">
        <f t="shared" si="5"/>
        <v>不合格</v>
      </c>
      <c r="X5" s="84"/>
      <c r="Y5" s="84"/>
      <c r="Z5" s="84"/>
      <c r="AA5" s="84"/>
      <c r="AB5" s="84"/>
    </row>
    <row r="6" spans="1:28" ht="24.95" customHeight="1">
      <c r="A6" s="34" t="s">
        <v>64</v>
      </c>
      <c r="B6" s="35">
        <v>3</v>
      </c>
      <c r="C6" s="35" t="s">
        <v>1096</v>
      </c>
      <c r="D6" s="35" t="s">
        <v>392</v>
      </c>
      <c r="E6" s="33">
        <v>64.959999999999994</v>
      </c>
      <c r="F6" s="35" t="s">
        <v>387</v>
      </c>
      <c r="G6" s="35">
        <v>5568.24</v>
      </c>
      <c r="H6" s="35">
        <v>0</v>
      </c>
      <c r="I6" s="35">
        <v>41</v>
      </c>
      <c r="J6" s="36">
        <v>7560</v>
      </c>
      <c r="K6" s="36">
        <v>0</v>
      </c>
      <c r="L6" s="83">
        <v>1400</v>
      </c>
      <c r="M6" s="52">
        <f t="shared" si="1"/>
        <v>3.9773142857142854</v>
      </c>
      <c r="N6" s="57" cm="1">
        <f t="array" ref="N6">_xlfn.IFS(M6&gt;=1,30,M6&lt;1,M6*30)</f>
        <v>30</v>
      </c>
      <c r="O6" s="54">
        <f t="shared" si="0"/>
        <v>1.1637931034482759E-2</v>
      </c>
      <c r="P6" s="52">
        <f t="shared" si="2"/>
        <v>1.4731558271497163</v>
      </c>
      <c r="Q6" s="57" cm="1">
        <f t="array" ref="Q6">_xlfn.IFS(P6&gt;=1,30,P6&lt;1,P6*30)</f>
        <v>30</v>
      </c>
      <c r="R6" s="65">
        <f t="shared" si="3"/>
        <v>0</v>
      </c>
      <c r="S6" s="57" cm="1">
        <f t="array" ref="S6">_xlfn.IFS(R6&gt;=0.15,10,R6&lt;0.15,R6/0.15*10)</f>
        <v>0</v>
      </c>
      <c r="T6" s="60"/>
      <c r="U6" s="58"/>
      <c r="V6" s="62">
        <f t="shared" si="4"/>
        <v>60</v>
      </c>
      <c r="W6" s="63" t="str">
        <f t="shared" si="5"/>
        <v>合格</v>
      </c>
      <c r="X6" s="84"/>
      <c r="Y6" s="84"/>
      <c r="Z6" s="84"/>
      <c r="AA6" s="84"/>
      <c r="AB6" s="84"/>
    </row>
    <row r="7" spans="1:28" ht="24.95" customHeight="1">
      <c r="A7" s="34" t="s">
        <v>64</v>
      </c>
      <c r="B7" s="35">
        <v>4</v>
      </c>
      <c r="C7" s="35" t="s">
        <v>1094</v>
      </c>
      <c r="D7" s="35" t="s">
        <v>388</v>
      </c>
      <c r="E7" s="33">
        <v>58.2</v>
      </c>
      <c r="F7" s="35" t="s">
        <v>389</v>
      </c>
      <c r="G7" s="35">
        <v>0</v>
      </c>
      <c r="H7" s="35">
        <v>0</v>
      </c>
      <c r="I7" s="35">
        <v>0</v>
      </c>
      <c r="J7" s="36">
        <v>0</v>
      </c>
      <c r="K7" s="36">
        <v>0</v>
      </c>
      <c r="L7" s="83">
        <v>1400</v>
      </c>
      <c r="M7" s="52">
        <f t="shared" si="1"/>
        <v>0</v>
      </c>
      <c r="N7" s="57" cm="1">
        <f t="array" ref="N7">_xlfn.IFS(M7&gt;=1,30,M7&lt;1,M7*30)</f>
        <v>0</v>
      </c>
      <c r="O7" s="54">
        <f t="shared" si="0"/>
        <v>0</v>
      </c>
      <c r="P7" s="52">
        <f t="shared" si="2"/>
        <v>0</v>
      </c>
      <c r="Q7" s="57" cm="1">
        <f t="array" ref="Q7">_xlfn.IFS(P7&gt;=1,30,P7&lt;1,P7*30)</f>
        <v>0</v>
      </c>
      <c r="R7" s="65">
        <f t="shared" si="3"/>
        <v>0</v>
      </c>
      <c r="S7" s="57" cm="1">
        <f t="array" ref="S7">_xlfn.IFS(R7&gt;=0.15,10,R7&lt;0.15,R7/0.15*10)</f>
        <v>0</v>
      </c>
      <c r="T7" s="60"/>
      <c r="U7" s="58"/>
      <c r="V7" s="62">
        <f t="shared" si="4"/>
        <v>0</v>
      </c>
      <c r="W7" s="63" t="str">
        <f t="shared" si="5"/>
        <v>不合格</v>
      </c>
      <c r="X7" s="84"/>
      <c r="Y7" s="84"/>
      <c r="Z7" s="84"/>
      <c r="AA7" s="84"/>
      <c r="AB7" s="84"/>
    </row>
    <row r="8" spans="1:28" ht="24.95" customHeight="1">
      <c r="A8" s="34" t="s">
        <v>64</v>
      </c>
      <c r="B8" s="35">
        <v>5</v>
      </c>
      <c r="C8" s="35" t="s">
        <v>1093</v>
      </c>
      <c r="D8" s="35" t="s">
        <v>152</v>
      </c>
      <c r="E8" s="33">
        <v>57.7</v>
      </c>
      <c r="F8" s="35" t="s">
        <v>387</v>
      </c>
      <c r="G8" s="35">
        <v>5443.29</v>
      </c>
      <c r="H8" s="35">
        <v>0</v>
      </c>
      <c r="I8" s="35">
        <v>168</v>
      </c>
      <c r="J8" s="36">
        <v>9980</v>
      </c>
      <c r="K8" s="36">
        <v>0</v>
      </c>
      <c r="L8" s="83">
        <v>1400</v>
      </c>
      <c r="M8" s="52">
        <f t="shared" si="1"/>
        <v>3.8880642857142855</v>
      </c>
      <c r="N8" s="57" cm="1">
        <f t="array" ref="N8">_xlfn.IFS(M8&gt;=1,30,M8&lt;1,M8*30)</f>
        <v>30</v>
      </c>
      <c r="O8" s="54">
        <f t="shared" si="0"/>
        <v>1.7296360485268631E-2</v>
      </c>
      <c r="P8" s="52">
        <f t="shared" si="2"/>
        <v>2.189412719654257</v>
      </c>
      <c r="Q8" s="57" cm="1">
        <f t="array" ref="Q8">_xlfn.IFS(P8&gt;=1,30,P8&lt;1,P8*30)</f>
        <v>30</v>
      </c>
      <c r="R8" s="65">
        <f t="shared" si="3"/>
        <v>0</v>
      </c>
      <c r="S8" s="57" cm="1">
        <f t="array" ref="S8">_xlfn.IFS(R8&gt;=0.15,10,R8&lt;0.15,R8/0.15*10)</f>
        <v>0</v>
      </c>
      <c r="T8" s="60"/>
      <c r="U8" s="58"/>
      <c r="V8" s="62">
        <f t="shared" si="4"/>
        <v>60</v>
      </c>
      <c r="W8" s="63" t="str">
        <f t="shared" si="5"/>
        <v>合格</v>
      </c>
      <c r="X8" s="84"/>
      <c r="Y8" s="84"/>
      <c r="Z8" s="84"/>
      <c r="AA8" s="84"/>
      <c r="AB8" s="84"/>
    </row>
    <row r="9" spans="1:28" ht="24.95" customHeight="1">
      <c r="A9" s="34" t="s">
        <v>64</v>
      </c>
      <c r="B9" s="35">
        <v>6</v>
      </c>
      <c r="C9" s="35" t="s">
        <v>1098</v>
      </c>
      <c r="D9" s="35" t="s">
        <v>6</v>
      </c>
      <c r="E9" s="33">
        <v>83.96</v>
      </c>
      <c r="F9" s="35" t="s">
        <v>387</v>
      </c>
      <c r="G9" s="35">
        <v>7814.58</v>
      </c>
      <c r="H9" s="35">
        <v>0</v>
      </c>
      <c r="I9" s="35">
        <v>55</v>
      </c>
      <c r="J9" s="36">
        <v>15012</v>
      </c>
      <c r="K9" s="36">
        <v>0</v>
      </c>
      <c r="L9" s="83">
        <v>1400</v>
      </c>
      <c r="M9" s="52">
        <f t="shared" si="1"/>
        <v>5.5818428571428571</v>
      </c>
      <c r="N9" s="57" cm="1">
        <f t="array" ref="N9">_xlfn.IFS(M9&gt;=1,30,M9&lt;1,M9*30)</f>
        <v>30</v>
      </c>
      <c r="O9" s="54">
        <f t="shared" si="0"/>
        <v>1.7879942829919011E-2</v>
      </c>
      <c r="P9" s="52">
        <f t="shared" si="2"/>
        <v>2.2632839025213936</v>
      </c>
      <c r="Q9" s="57" cm="1">
        <f t="array" ref="Q9">_xlfn.IFS(P9&gt;=1,30,P9&lt;1,P9*30)</f>
        <v>30</v>
      </c>
      <c r="R9" s="65">
        <f t="shared" si="3"/>
        <v>0</v>
      </c>
      <c r="S9" s="57" cm="1">
        <f t="array" ref="S9">_xlfn.IFS(R9&gt;=0.15,10,R9&lt;0.15,R9/0.15*10)</f>
        <v>0</v>
      </c>
      <c r="T9" s="60"/>
      <c r="U9" s="58"/>
      <c r="V9" s="62">
        <f t="shared" si="4"/>
        <v>60</v>
      </c>
      <c r="W9" s="63" t="str">
        <f t="shared" si="5"/>
        <v>合格</v>
      </c>
      <c r="X9" s="84"/>
      <c r="Y9" s="84"/>
      <c r="Z9" s="84"/>
      <c r="AA9" s="84"/>
      <c r="AB9" s="84"/>
    </row>
    <row r="10" spans="1:28" ht="24.95" customHeight="1">
      <c r="A10" s="34" t="s">
        <v>64</v>
      </c>
      <c r="B10" s="35">
        <v>7</v>
      </c>
      <c r="C10" s="35" t="s">
        <v>1092</v>
      </c>
      <c r="D10" s="35" t="s">
        <v>385</v>
      </c>
      <c r="E10" s="33">
        <v>45</v>
      </c>
      <c r="F10" s="35" t="s">
        <v>386</v>
      </c>
      <c r="G10" s="35">
        <v>1464.63</v>
      </c>
      <c r="H10" s="35">
        <v>0</v>
      </c>
      <c r="I10" s="35">
        <v>1023</v>
      </c>
      <c r="J10" s="36">
        <v>85480.1</v>
      </c>
      <c r="K10" s="36">
        <v>0</v>
      </c>
      <c r="L10" s="83">
        <v>1400</v>
      </c>
      <c r="M10" s="52">
        <f t="shared" si="1"/>
        <v>1.0461642857142859</v>
      </c>
      <c r="N10" s="57" cm="1">
        <f t="array" ref="N10">_xlfn.IFS(M10&gt;=1,30,M10&lt;1,M10*30)</f>
        <v>30</v>
      </c>
      <c r="O10" s="54">
        <f t="shared" si="0"/>
        <v>0.18995577777777778</v>
      </c>
      <c r="P10" s="52">
        <f t="shared" si="2"/>
        <v>24.045035161744021</v>
      </c>
      <c r="Q10" s="57" cm="1">
        <f t="array" ref="Q10">_xlfn.IFS(P10&gt;=1,30,P10&lt;1,P10*30)</f>
        <v>30</v>
      </c>
      <c r="R10" s="65">
        <f t="shared" si="3"/>
        <v>0</v>
      </c>
      <c r="S10" s="57" cm="1">
        <f t="array" ref="S10">_xlfn.IFS(R10&gt;=0.15,10,R10&lt;0.15,R10/0.15*10)</f>
        <v>0</v>
      </c>
      <c r="T10" s="60"/>
      <c r="U10" s="58"/>
      <c r="V10" s="62">
        <f t="shared" si="4"/>
        <v>60</v>
      </c>
      <c r="W10" s="63" t="str">
        <f t="shared" si="5"/>
        <v>合格</v>
      </c>
      <c r="X10" s="84"/>
      <c r="Y10" s="84"/>
      <c r="Z10" s="84"/>
      <c r="AA10" s="84"/>
      <c r="AB10" s="84"/>
    </row>
    <row r="11" spans="1:28" ht="24.95" customHeight="1">
      <c r="A11" s="34" t="s">
        <v>64</v>
      </c>
      <c r="B11" s="35">
        <v>8</v>
      </c>
      <c r="C11" s="35" t="s">
        <v>1099</v>
      </c>
      <c r="D11" s="35" t="s">
        <v>395</v>
      </c>
      <c r="E11" s="33">
        <v>103.2</v>
      </c>
      <c r="F11" s="35" t="s">
        <v>387</v>
      </c>
      <c r="G11" s="35">
        <v>848.01</v>
      </c>
      <c r="H11" s="35">
        <v>0</v>
      </c>
      <c r="I11" s="35">
        <v>200</v>
      </c>
      <c r="J11" s="36">
        <v>35413</v>
      </c>
      <c r="K11" s="36">
        <v>0</v>
      </c>
      <c r="L11" s="83">
        <v>1400</v>
      </c>
      <c r="M11" s="52">
        <f t="shared" si="1"/>
        <v>0.60572142857142852</v>
      </c>
      <c r="N11" s="57" cm="1">
        <f t="array" ref="N11">_xlfn.IFS(M11&gt;=1,30,M11&lt;1,M11*30)</f>
        <v>18.171642857142857</v>
      </c>
      <c r="O11" s="54">
        <f t="shared" si="0"/>
        <v>3.4314922480620152E-2</v>
      </c>
      <c r="P11" s="52">
        <f t="shared" si="2"/>
        <v>4.3436610734962215</v>
      </c>
      <c r="Q11" s="57" cm="1">
        <f t="array" ref="Q11">_xlfn.IFS(P11&gt;=1,30,P11&lt;1,P11*30)</f>
        <v>30</v>
      </c>
      <c r="R11" s="65">
        <f t="shared" si="3"/>
        <v>0</v>
      </c>
      <c r="S11" s="57" cm="1">
        <f t="array" ref="S11">_xlfn.IFS(R11&gt;=0.15,10,R11&lt;0.15,R11/0.15*10)</f>
        <v>0</v>
      </c>
      <c r="T11" s="60"/>
      <c r="U11" s="58"/>
      <c r="V11" s="62">
        <f t="shared" si="4"/>
        <v>48.171642857142857</v>
      </c>
      <c r="W11" s="63" t="str">
        <f t="shared" si="5"/>
        <v>不合格</v>
      </c>
      <c r="X11" s="84"/>
      <c r="Y11" s="84"/>
      <c r="Z11" s="84"/>
      <c r="AA11" s="84"/>
      <c r="AB11" s="84"/>
    </row>
    <row r="12" spans="1:28" ht="24.95" customHeight="1">
      <c r="A12" s="34" t="s">
        <v>64</v>
      </c>
      <c r="B12" s="35">
        <v>9</v>
      </c>
      <c r="C12" s="35" t="s">
        <v>1101</v>
      </c>
      <c r="D12" s="35" t="s">
        <v>397</v>
      </c>
      <c r="E12" s="33">
        <v>134.97999999999999</v>
      </c>
      <c r="F12" s="35" t="s">
        <v>384</v>
      </c>
      <c r="G12" s="35">
        <v>520.59</v>
      </c>
      <c r="H12" s="35">
        <v>0</v>
      </c>
      <c r="I12" s="35">
        <v>138</v>
      </c>
      <c r="J12" s="36">
        <v>18050</v>
      </c>
      <c r="K12" s="36">
        <v>0</v>
      </c>
      <c r="L12" s="83">
        <v>1400</v>
      </c>
      <c r="M12" s="52">
        <f t="shared" si="1"/>
        <v>0.37185000000000001</v>
      </c>
      <c r="N12" s="57" cm="1">
        <f t="array" ref="N12">_xlfn.IFS(M12&gt;=1,30,M12&lt;1,M12*30)</f>
        <v>11.1555</v>
      </c>
      <c r="O12" s="54">
        <f t="shared" si="0"/>
        <v>1.337235145947548E-2</v>
      </c>
      <c r="P12" s="52">
        <f t="shared" si="2"/>
        <v>1.6927027163893011</v>
      </c>
      <c r="Q12" s="57" cm="1">
        <f t="array" ref="Q12">_xlfn.IFS(P12&gt;=1,30,P12&lt;1,P12*30)</f>
        <v>30</v>
      </c>
      <c r="R12" s="65">
        <f t="shared" si="3"/>
        <v>0</v>
      </c>
      <c r="S12" s="57" cm="1">
        <f t="array" ref="S12">_xlfn.IFS(R12&gt;=0.15,10,R12&lt;0.15,R12/0.15*10)</f>
        <v>0</v>
      </c>
      <c r="T12" s="60"/>
      <c r="U12" s="58"/>
      <c r="V12" s="62">
        <f t="shared" si="4"/>
        <v>41.155500000000004</v>
      </c>
      <c r="W12" s="63" t="str">
        <f t="shared" si="5"/>
        <v>不合格</v>
      </c>
      <c r="X12" s="84"/>
      <c r="Y12" s="84"/>
      <c r="Z12" s="84"/>
      <c r="AA12" s="84"/>
      <c r="AB12" s="84"/>
    </row>
    <row r="13" spans="1:28" ht="24.95" customHeight="1">
      <c r="A13" s="34" t="s">
        <v>64</v>
      </c>
      <c r="B13" s="35">
        <v>10</v>
      </c>
      <c r="C13" s="35" t="s">
        <v>1097</v>
      </c>
      <c r="D13" s="35" t="s">
        <v>393</v>
      </c>
      <c r="E13" s="33">
        <v>74.998000000000005</v>
      </c>
      <c r="F13" s="35" t="s">
        <v>394</v>
      </c>
      <c r="G13" s="35">
        <v>5069.93</v>
      </c>
      <c r="H13" s="35">
        <v>0</v>
      </c>
      <c r="I13" s="35">
        <v>100</v>
      </c>
      <c r="J13" s="36">
        <v>8660</v>
      </c>
      <c r="K13" s="36">
        <v>0</v>
      </c>
      <c r="L13" s="83">
        <v>1400</v>
      </c>
      <c r="M13" s="52">
        <f t="shared" si="1"/>
        <v>3.6213785714285716</v>
      </c>
      <c r="N13" s="57" cm="1">
        <f t="array" ref="N13">_xlfn.IFS(M13&gt;=1,30,M13&lt;1,M13*30)</f>
        <v>30</v>
      </c>
      <c r="O13" s="54">
        <f t="shared" si="0"/>
        <v>1.1546974585988959E-2</v>
      </c>
      <c r="P13" s="52">
        <f t="shared" si="2"/>
        <v>1.4616423526568301</v>
      </c>
      <c r="Q13" s="57" cm="1">
        <f t="array" ref="Q13">_xlfn.IFS(P13&gt;=1,30,P13&lt;1,P13*30)</f>
        <v>30</v>
      </c>
      <c r="R13" s="65">
        <f t="shared" si="3"/>
        <v>0</v>
      </c>
      <c r="S13" s="57" cm="1">
        <f t="array" ref="S13">_xlfn.IFS(R13&gt;=0.15,10,R13&lt;0.15,R13/0.15*10)</f>
        <v>0</v>
      </c>
      <c r="T13" s="60"/>
      <c r="U13" s="58"/>
      <c r="V13" s="62">
        <f t="shared" si="4"/>
        <v>60</v>
      </c>
      <c r="W13" s="63" t="str">
        <f t="shared" si="5"/>
        <v>合格</v>
      </c>
      <c r="X13" s="84"/>
      <c r="Y13" s="84"/>
      <c r="Z13" s="84"/>
      <c r="AA13" s="84"/>
      <c r="AB13" s="84"/>
    </row>
    <row r="14" spans="1:28" ht="24.95" customHeight="1">
      <c r="A14" s="34" t="s">
        <v>147</v>
      </c>
      <c r="B14" s="35">
        <v>11</v>
      </c>
      <c r="C14" s="35" t="s">
        <v>1091</v>
      </c>
      <c r="D14" s="35" t="s">
        <v>383</v>
      </c>
      <c r="E14" s="33">
        <v>64.849999999999994</v>
      </c>
      <c r="F14" s="35" t="s">
        <v>384</v>
      </c>
      <c r="G14" s="35">
        <v>1415.49</v>
      </c>
      <c r="H14" s="35">
        <v>0</v>
      </c>
      <c r="I14" s="35">
        <v>576</v>
      </c>
      <c r="J14" s="36">
        <v>12920</v>
      </c>
      <c r="K14" s="36">
        <v>0</v>
      </c>
      <c r="L14" s="83">
        <v>1400</v>
      </c>
      <c r="M14" s="52">
        <f t="shared" si="1"/>
        <v>1.0110642857142857</v>
      </c>
      <c r="N14" s="57" cm="1">
        <f t="array" ref="N14">_xlfn.IFS(M14&gt;=1,30,M14&lt;1,M14*30)</f>
        <v>30</v>
      </c>
      <c r="O14" s="54">
        <f t="shared" si="0"/>
        <v>1.9922898997686973E-2</v>
      </c>
      <c r="P14" s="52">
        <f t="shared" si="2"/>
        <v>2.5218859490743002</v>
      </c>
      <c r="Q14" s="57" cm="1">
        <f t="array" ref="Q14">_xlfn.IFS(P14&gt;=1,30,P14&lt;1,P14*30)</f>
        <v>30</v>
      </c>
      <c r="R14" s="65">
        <f t="shared" si="3"/>
        <v>0</v>
      </c>
      <c r="S14" s="57" cm="1">
        <f t="array" ref="S14">_xlfn.IFS(R14&gt;=0.15,10,R14&lt;0.15,R14/0.15*10)</f>
        <v>0</v>
      </c>
      <c r="T14" s="60"/>
      <c r="U14" s="58"/>
      <c r="V14" s="62">
        <f t="shared" si="4"/>
        <v>60</v>
      </c>
      <c r="W14" s="63" t="str">
        <f t="shared" si="5"/>
        <v>合格</v>
      </c>
      <c r="X14" s="84"/>
      <c r="Y14" s="84"/>
      <c r="Z14" s="84"/>
      <c r="AA14" s="84"/>
      <c r="AB14" s="84"/>
    </row>
  </sheetData>
  <sheetProtection sheet="1" objects="1" scenarios="1" formatCells="0" formatColumns="0" formatRows="0" sort="0" autoFilter="0" pivotTables="0"/>
  <mergeCells count="1">
    <mergeCell ref="D1:S1"/>
  </mergeCells>
  <phoneticPr fontId="1" type="noConversion"/>
  <conditionalFormatting sqref="C2:C3">
    <cfRule type="duplicateValues" dxfId="65" priority="3"/>
    <cfRule type="duplicateValues" dxfId="64" priority="4"/>
  </conditionalFormatting>
  <conditionalFormatting sqref="C2:C3">
    <cfRule type="duplicateValues" dxfId="63" priority="5"/>
  </conditionalFormatting>
  <conditionalFormatting sqref="C4:C14">
    <cfRule type="duplicateValues" dxfId="62" priority="1"/>
    <cfRule type="duplicateValues" dxfId="61" priority="2"/>
  </conditionalFormatting>
  <dataValidations count="1">
    <dataValidation type="list" allowBlank="1" showInputMessage="1" showErrorMessage="1" sqref="T3:T14" xr:uid="{EFB2F0C1-CF76-4395-A576-F845A11F35D0}">
      <formula1>"优秀,一般,较差"</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14826-699B-446A-BA01-79CB2E50EC83}">
  <dimension ref="A1:AB23"/>
  <sheetViews>
    <sheetView workbookViewId="0">
      <pane ySplit="3" topLeftCell="A4" activePane="bottomLeft" state="frozen"/>
      <selection pane="bottomLeft" activeCell="AB2" sqref="AB2:AB23"/>
    </sheetView>
  </sheetViews>
  <sheetFormatPr defaultRowHeight="14.25"/>
  <cols>
    <col min="1" max="13" width="9" style="38"/>
    <col min="14" max="14" width="9" style="80"/>
    <col min="15" max="16" width="9" style="38"/>
    <col min="17" max="17" width="9" style="80"/>
    <col min="18" max="18" width="9.25" style="64" customWidth="1"/>
    <col min="19" max="19" width="9" style="80"/>
    <col min="20" max="20" width="6.5" style="40" customWidth="1"/>
    <col min="21" max="22" width="9" style="80"/>
    <col min="23" max="23" width="9" style="86"/>
    <col min="24" max="16384" width="9" style="38"/>
  </cols>
  <sheetData>
    <row r="1" spans="1:28" ht="45" customHeight="1">
      <c r="D1" s="114" t="s">
        <v>1375</v>
      </c>
      <c r="E1" s="114"/>
      <c r="F1" s="114"/>
      <c r="G1" s="114"/>
      <c r="H1" s="114"/>
      <c r="I1" s="114"/>
      <c r="J1" s="114"/>
      <c r="K1" s="114"/>
      <c r="L1" s="114"/>
      <c r="M1" s="114"/>
      <c r="N1" s="114"/>
      <c r="O1" s="114"/>
      <c r="P1" s="114"/>
      <c r="Q1" s="114"/>
      <c r="R1" s="114"/>
      <c r="S1" s="114"/>
    </row>
    <row r="2" spans="1:28" s="31" customFormat="1" ht="58.5" customHeight="1">
      <c r="A2" s="20" t="s">
        <v>50</v>
      </c>
      <c r="B2" s="20" t="s">
        <v>1366</v>
      </c>
      <c r="C2" s="20" t="s">
        <v>51</v>
      </c>
      <c r="D2" s="20" t="s">
        <v>52</v>
      </c>
      <c r="E2" s="21" t="s">
        <v>53</v>
      </c>
      <c r="F2" s="22" t="s">
        <v>54</v>
      </c>
      <c r="G2" s="23" t="s">
        <v>55</v>
      </c>
      <c r="H2" s="24" t="s">
        <v>56</v>
      </c>
      <c r="I2" s="23" t="s">
        <v>57</v>
      </c>
      <c r="J2" s="25" t="s">
        <v>1347</v>
      </c>
      <c r="K2" s="26" t="s">
        <v>1354</v>
      </c>
      <c r="L2" s="25" t="s">
        <v>1364</v>
      </c>
      <c r="M2" s="50" t="s">
        <v>1357</v>
      </c>
      <c r="N2" s="51" t="s">
        <v>1348</v>
      </c>
      <c r="O2" s="50" t="s">
        <v>58</v>
      </c>
      <c r="P2" s="50" t="s">
        <v>1358</v>
      </c>
      <c r="Q2" s="51" t="s">
        <v>1352</v>
      </c>
      <c r="R2" s="82" t="s">
        <v>1359</v>
      </c>
      <c r="S2" s="51" t="s">
        <v>1349</v>
      </c>
      <c r="T2" s="59" t="s">
        <v>1355</v>
      </c>
      <c r="U2" s="27" t="s">
        <v>1351</v>
      </c>
      <c r="V2" s="51" t="s">
        <v>1350</v>
      </c>
      <c r="W2" s="66" t="s">
        <v>1353</v>
      </c>
      <c r="X2" s="28" t="s">
        <v>59</v>
      </c>
      <c r="Y2" s="28" t="s">
        <v>60</v>
      </c>
      <c r="Z2" s="28" t="s">
        <v>61</v>
      </c>
      <c r="AA2" s="29" t="s">
        <v>62</v>
      </c>
      <c r="AB2" s="30" t="s">
        <v>63</v>
      </c>
    </row>
    <row r="3" spans="1:28" s="31" customFormat="1" ht="40.5" customHeight="1">
      <c r="A3" s="20" t="s">
        <v>1344</v>
      </c>
      <c r="B3" s="20">
        <v>0</v>
      </c>
      <c r="C3" s="32" t="s">
        <v>1346</v>
      </c>
      <c r="D3" s="20" t="s">
        <v>1345</v>
      </c>
      <c r="E3" s="21">
        <v>60</v>
      </c>
      <c r="F3" s="22"/>
      <c r="G3" s="23">
        <v>1200</v>
      </c>
      <c r="H3" s="24">
        <v>0</v>
      </c>
      <c r="I3" s="23">
        <v>0</v>
      </c>
      <c r="J3" s="25">
        <v>8000</v>
      </c>
      <c r="K3" s="25">
        <v>1</v>
      </c>
      <c r="L3" s="25">
        <v>800</v>
      </c>
      <c r="M3" s="49">
        <f>G3/L3</f>
        <v>1.5</v>
      </c>
      <c r="N3" s="57" cm="1">
        <f t="array" ref="N3">_xlfn.IFS(M3&gt;=1,30,M3&lt;1,M3*30)</f>
        <v>30</v>
      </c>
      <c r="O3" s="54">
        <f t="shared" ref="O3:O23" si="0">J3/E3/10000</f>
        <v>1.3333333333333334E-2</v>
      </c>
      <c r="P3" s="52">
        <f>O3/0.0079</f>
        <v>1.6877637130801688</v>
      </c>
      <c r="Q3" s="57" cm="1">
        <f t="array" ref="Q3">_xlfn.IFS(P3&gt;=1,30,P3&lt;1,P3*30)</f>
        <v>30</v>
      </c>
      <c r="R3" s="65">
        <f>IF(G3=0,0,K3/G3)</f>
        <v>8.3333333333333339E-4</v>
      </c>
      <c r="S3" s="57" cm="1">
        <f t="array" ref="S3">_xlfn.IFS(R3&gt;=0.15,10,R3&lt;0.15,R3/0.15*10)</f>
        <v>5.5555555555555559E-2</v>
      </c>
      <c r="T3" s="60" t="s">
        <v>1363</v>
      </c>
      <c r="U3" s="58">
        <v>15</v>
      </c>
      <c r="V3" s="62">
        <f>N3+Q3+S3+U3</f>
        <v>75.055555555555557</v>
      </c>
      <c r="W3" s="63" t="str">
        <f>IF(V3&gt;=90,"优秀",IF(V3&gt;=75,"良好",IF(V3&gt;=60,"合格",IF(V3&lt;60,"不合格"))))</f>
        <v>良好</v>
      </c>
      <c r="X3" s="28"/>
      <c r="Y3" s="28"/>
      <c r="Z3" s="29"/>
      <c r="AA3" s="30"/>
      <c r="AB3" s="61"/>
    </row>
    <row r="4" spans="1:28" ht="24.95" customHeight="1">
      <c r="A4" s="34" t="s">
        <v>64</v>
      </c>
      <c r="B4" s="35">
        <v>1</v>
      </c>
      <c r="C4" s="35">
        <v>20151787</v>
      </c>
      <c r="D4" s="35" t="s">
        <v>419</v>
      </c>
      <c r="E4" s="33">
        <v>79.83</v>
      </c>
      <c r="F4" s="35" t="s">
        <v>405</v>
      </c>
      <c r="G4" s="35">
        <v>80.5</v>
      </c>
      <c r="H4" s="35">
        <v>0</v>
      </c>
      <c r="I4" s="35">
        <v>10</v>
      </c>
      <c r="J4" s="36">
        <v>4025</v>
      </c>
      <c r="K4" s="36">
        <v>0</v>
      </c>
      <c r="L4" s="83">
        <v>1400</v>
      </c>
      <c r="M4" s="49">
        <f t="shared" ref="M4:M23" si="1">G4/L4</f>
        <v>5.7500000000000002E-2</v>
      </c>
      <c r="N4" s="57" cm="1">
        <f t="array" ref="N4">_xlfn.IFS(M4&gt;=1,30,M4&lt;1,M4*30)</f>
        <v>1.7250000000000001</v>
      </c>
      <c r="O4" s="54">
        <f t="shared" si="0"/>
        <v>5.041964173869473E-3</v>
      </c>
      <c r="P4" s="52">
        <f t="shared" ref="P4:P23" si="2">O4/0.0079</f>
        <v>0.63822331314803449</v>
      </c>
      <c r="Q4" s="57" cm="1">
        <f t="array" ref="Q4">_xlfn.IFS(P4&gt;=1,30,P4&lt;1,P4*30)</f>
        <v>19.146699394441036</v>
      </c>
      <c r="R4" s="65">
        <f t="shared" ref="R4:R23" si="3">IF(G4=0,0,K4/G4)</f>
        <v>0</v>
      </c>
      <c r="S4" s="57" cm="1">
        <f t="array" ref="S4">_xlfn.IFS(R4&gt;=0.15,10,R4&lt;0.15,R4/0.15*10)</f>
        <v>0</v>
      </c>
      <c r="T4" s="60"/>
      <c r="U4" s="58"/>
      <c r="V4" s="62">
        <f t="shared" ref="V4:V23" si="4">N4+Q4+S4+U4</f>
        <v>20.871699394441038</v>
      </c>
      <c r="W4" s="63" t="str">
        <f t="shared" ref="W4:W23" si="5">IF(V4&gt;=90,"优秀",IF(V4&gt;=75,"良好",IF(V4&gt;=60,"合格",IF(V4&lt;60,"不合格"))))</f>
        <v>不合格</v>
      </c>
      <c r="X4" s="84"/>
      <c r="Y4" s="84"/>
      <c r="Z4" s="84"/>
      <c r="AA4" s="84"/>
      <c r="AB4" s="84"/>
    </row>
    <row r="5" spans="1:28" ht="24.95" customHeight="1">
      <c r="A5" s="34" t="s">
        <v>64</v>
      </c>
      <c r="B5" s="35">
        <v>2</v>
      </c>
      <c r="C5" s="35" t="s">
        <v>1103</v>
      </c>
      <c r="D5" s="35" t="s">
        <v>410</v>
      </c>
      <c r="E5" s="33">
        <v>62.95</v>
      </c>
      <c r="F5" s="35" t="s">
        <v>403</v>
      </c>
      <c r="G5" s="35">
        <v>0</v>
      </c>
      <c r="H5" s="35">
        <v>0</v>
      </c>
      <c r="I5" s="35">
        <v>0</v>
      </c>
      <c r="J5" s="36">
        <v>0</v>
      </c>
      <c r="K5" s="36">
        <v>0</v>
      </c>
      <c r="L5" s="83">
        <v>1400</v>
      </c>
      <c r="M5" s="49">
        <f t="shared" si="1"/>
        <v>0</v>
      </c>
      <c r="N5" s="57" cm="1">
        <f t="array" ref="N5">_xlfn.IFS(M5&gt;=1,30,M5&lt;1,M5*30)</f>
        <v>0</v>
      </c>
      <c r="O5" s="54">
        <f t="shared" si="0"/>
        <v>0</v>
      </c>
      <c r="P5" s="52">
        <f t="shared" si="2"/>
        <v>0</v>
      </c>
      <c r="Q5" s="57" cm="1">
        <f t="array" ref="Q5">_xlfn.IFS(P5&gt;=1,30,P5&lt;1,P5*30)</f>
        <v>0</v>
      </c>
      <c r="R5" s="65">
        <f t="shared" si="3"/>
        <v>0</v>
      </c>
      <c r="S5" s="57" cm="1">
        <f t="array" ref="S5">_xlfn.IFS(R5&gt;=0.15,10,R5&lt;0.15,R5/0.15*10)</f>
        <v>0</v>
      </c>
      <c r="T5" s="60"/>
      <c r="U5" s="58"/>
      <c r="V5" s="62">
        <f t="shared" si="4"/>
        <v>0</v>
      </c>
      <c r="W5" s="63" t="str">
        <f t="shared" si="5"/>
        <v>不合格</v>
      </c>
      <c r="X5" s="84"/>
      <c r="Y5" s="84"/>
      <c r="Z5" s="84"/>
      <c r="AA5" s="84"/>
      <c r="AB5" s="84"/>
    </row>
    <row r="6" spans="1:28" ht="24.95" customHeight="1">
      <c r="A6" s="34" t="s">
        <v>64</v>
      </c>
      <c r="B6" s="35">
        <v>3</v>
      </c>
      <c r="C6" s="35" t="s">
        <v>1105</v>
      </c>
      <c r="D6" s="35" t="s">
        <v>416</v>
      </c>
      <c r="E6" s="33">
        <v>66.98</v>
      </c>
      <c r="F6" s="35" t="s">
        <v>399</v>
      </c>
      <c r="G6" s="35">
        <v>670.99</v>
      </c>
      <c r="H6" s="35">
        <v>0</v>
      </c>
      <c r="I6" s="35">
        <v>1145</v>
      </c>
      <c r="J6" s="36">
        <v>3823</v>
      </c>
      <c r="K6" s="36">
        <v>0</v>
      </c>
      <c r="L6" s="83">
        <v>1400</v>
      </c>
      <c r="M6" s="49">
        <f t="shared" si="1"/>
        <v>0.47927857142857144</v>
      </c>
      <c r="N6" s="57" cm="1">
        <f t="array" ref="N6">_xlfn.IFS(M6&gt;=1,30,M6&lt;1,M6*30)</f>
        <v>14.378357142857144</v>
      </c>
      <c r="O6" s="54">
        <f t="shared" si="0"/>
        <v>5.7076739325171684E-3</v>
      </c>
      <c r="P6" s="52">
        <f t="shared" si="2"/>
        <v>0.72249037120470483</v>
      </c>
      <c r="Q6" s="57" cm="1">
        <f t="array" ref="Q6">_xlfn.IFS(P6&gt;=1,30,P6&lt;1,P6*30)</f>
        <v>21.674711136141145</v>
      </c>
      <c r="R6" s="65">
        <f t="shared" si="3"/>
        <v>0</v>
      </c>
      <c r="S6" s="57" cm="1">
        <f t="array" ref="S6">_xlfn.IFS(R6&gt;=0.15,10,R6&lt;0.15,R6/0.15*10)</f>
        <v>0</v>
      </c>
      <c r="T6" s="60"/>
      <c r="U6" s="58"/>
      <c r="V6" s="62">
        <f t="shared" si="4"/>
        <v>36.053068278998289</v>
      </c>
      <c r="W6" s="63" t="str">
        <f t="shared" si="5"/>
        <v>不合格</v>
      </c>
      <c r="X6" s="84"/>
      <c r="Y6" s="84"/>
      <c r="Z6" s="84"/>
      <c r="AA6" s="84"/>
      <c r="AB6" s="84"/>
    </row>
    <row r="7" spans="1:28" ht="24.95" customHeight="1">
      <c r="A7" s="34" t="s">
        <v>64</v>
      </c>
      <c r="B7" s="35">
        <v>4</v>
      </c>
      <c r="C7" s="35" t="s">
        <v>1102</v>
      </c>
      <c r="D7" s="35" t="s">
        <v>409</v>
      </c>
      <c r="E7" s="33">
        <v>57.8</v>
      </c>
      <c r="F7" s="35" t="s">
        <v>403</v>
      </c>
      <c r="G7" s="35">
        <v>0</v>
      </c>
      <c r="H7" s="35">
        <v>0</v>
      </c>
      <c r="I7" s="35">
        <v>0</v>
      </c>
      <c r="J7" s="36">
        <v>0</v>
      </c>
      <c r="K7" s="36">
        <v>0</v>
      </c>
      <c r="L7" s="83">
        <v>1400</v>
      </c>
      <c r="M7" s="49">
        <f t="shared" si="1"/>
        <v>0</v>
      </c>
      <c r="N7" s="57" cm="1">
        <f t="array" ref="N7">_xlfn.IFS(M7&gt;=1,30,M7&lt;1,M7*30)</f>
        <v>0</v>
      </c>
      <c r="O7" s="54">
        <f t="shared" si="0"/>
        <v>0</v>
      </c>
      <c r="P7" s="52">
        <f t="shared" si="2"/>
        <v>0</v>
      </c>
      <c r="Q7" s="57" cm="1">
        <f t="array" ref="Q7">_xlfn.IFS(P7&gt;=1,30,P7&lt;1,P7*30)</f>
        <v>0</v>
      </c>
      <c r="R7" s="65">
        <f t="shared" si="3"/>
        <v>0</v>
      </c>
      <c r="S7" s="57" cm="1">
        <f t="array" ref="S7">_xlfn.IFS(R7&gt;=0.15,10,R7&lt;0.15,R7/0.15*10)</f>
        <v>0</v>
      </c>
      <c r="T7" s="60"/>
      <c r="U7" s="58"/>
      <c r="V7" s="62">
        <f t="shared" si="4"/>
        <v>0</v>
      </c>
      <c r="W7" s="63" t="str">
        <f t="shared" si="5"/>
        <v>不合格</v>
      </c>
      <c r="X7" s="84"/>
      <c r="Y7" s="84"/>
      <c r="Z7" s="84"/>
      <c r="AA7" s="84"/>
      <c r="AB7" s="84"/>
    </row>
    <row r="8" spans="1:28" ht="24.95" customHeight="1">
      <c r="A8" s="34" t="s">
        <v>64</v>
      </c>
      <c r="B8" s="35">
        <v>5</v>
      </c>
      <c r="C8" s="35">
        <v>20158640</v>
      </c>
      <c r="D8" s="35" t="s">
        <v>26</v>
      </c>
      <c r="E8" s="33">
        <v>348.85</v>
      </c>
      <c r="F8" s="35" t="s">
        <v>424</v>
      </c>
      <c r="G8" s="35">
        <v>774.47</v>
      </c>
      <c r="H8" s="35">
        <v>267.5</v>
      </c>
      <c r="I8" s="35">
        <v>880</v>
      </c>
      <c r="J8" s="36">
        <v>82800</v>
      </c>
      <c r="K8" s="36">
        <v>0</v>
      </c>
      <c r="L8" s="83">
        <v>1400</v>
      </c>
      <c r="M8" s="49">
        <f t="shared" si="1"/>
        <v>0.55319285714285715</v>
      </c>
      <c r="N8" s="57" cm="1">
        <f t="array" ref="N8">_xlfn.IFS(M8&gt;=1,30,M8&lt;1,M8*30)</f>
        <v>16.595785714285714</v>
      </c>
      <c r="O8" s="54">
        <f t="shared" si="0"/>
        <v>2.3735129711910562E-2</v>
      </c>
      <c r="P8" s="52">
        <f t="shared" si="2"/>
        <v>3.0044467989760202</v>
      </c>
      <c r="Q8" s="57" cm="1">
        <f t="array" ref="Q8">_xlfn.IFS(P8&gt;=1,30,P8&lt;1,P8*30)</f>
        <v>30</v>
      </c>
      <c r="R8" s="65">
        <f t="shared" si="3"/>
        <v>0</v>
      </c>
      <c r="S8" s="57" cm="1">
        <f t="array" ref="S8">_xlfn.IFS(R8&gt;=0.15,10,R8&lt;0.15,R8/0.15*10)</f>
        <v>0</v>
      </c>
      <c r="T8" s="60"/>
      <c r="U8" s="58"/>
      <c r="V8" s="62">
        <f t="shared" si="4"/>
        <v>46.595785714285711</v>
      </c>
      <c r="W8" s="63" t="str">
        <f t="shared" si="5"/>
        <v>不合格</v>
      </c>
      <c r="X8" s="84"/>
      <c r="Y8" s="84"/>
      <c r="Z8" s="84"/>
      <c r="AA8" s="84"/>
      <c r="AB8" s="84"/>
    </row>
    <row r="9" spans="1:28" ht="24.95" customHeight="1">
      <c r="A9" s="34" t="s">
        <v>64</v>
      </c>
      <c r="B9" s="35">
        <v>6</v>
      </c>
      <c r="C9" s="35" t="s">
        <v>1106</v>
      </c>
      <c r="D9" s="35" t="s">
        <v>422</v>
      </c>
      <c r="E9" s="33">
        <v>229.6</v>
      </c>
      <c r="F9" s="35" t="s">
        <v>423</v>
      </c>
      <c r="G9" s="35">
        <v>0</v>
      </c>
      <c r="H9" s="35">
        <v>0</v>
      </c>
      <c r="I9" s="35">
        <v>0</v>
      </c>
      <c r="J9" s="36">
        <v>0</v>
      </c>
      <c r="K9" s="36">
        <v>0</v>
      </c>
      <c r="L9" s="83">
        <v>1400</v>
      </c>
      <c r="M9" s="49">
        <f t="shared" si="1"/>
        <v>0</v>
      </c>
      <c r="N9" s="57" cm="1">
        <f t="array" ref="N9">_xlfn.IFS(M9&gt;=1,30,M9&lt;1,M9*30)</f>
        <v>0</v>
      </c>
      <c r="O9" s="54">
        <f t="shared" si="0"/>
        <v>0</v>
      </c>
      <c r="P9" s="52">
        <f t="shared" si="2"/>
        <v>0</v>
      </c>
      <c r="Q9" s="57" cm="1">
        <f t="array" ref="Q9">_xlfn.IFS(P9&gt;=1,30,P9&lt;1,P9*30)</f>
        <v>0</v>
      </c>
      <c r="R9" s="65">
        <f t="shared" si="3"/>
        <v>0</v>
      </c>
      <c r="S9" s="57" cm="1">
        <f t="array" ref="S9">_xlfn.IFS(R9&gt;=0.15,10,R9&lt;0.15,R9/0.15*10)</f>
        <v>0</v>
      </c>
      <c r="T9" s="60"/>
      <c r="U9" s="58"/>
      <c r="V9" s="62">
        <f t="shared" si="4"/>
        <v>0</v>
      </c>
      <c r="W9" s="63" t="str">
        <f t="shared" si="5"/>
        <v>不合格</v>
      </c>
      <c r="X9" s="84"/>
      <c r="Y9" s="84"/>
      <c r="Z9" s="84"/>
      <c r="AA9" s="84"/>
      <c r="AB9" s="84"/>
    </row>
    <row r="10" spans="1:28" ht="24.95" customHeight="1">
      <c r="A10" s="34" t="s">
        <v>64</v>
      </c>
      <c r="B10" s="35">
        <v>7</v>
      </c>
      <c r="C10" s="35" t="s">
        <v>1104</v>
      </c>
      <c r="D10" s="35" t="s">
        <v>411</v>
      </c>
      <c r="E10" s="33">
        <v>63.93</v>
      </c>
      <c r="F10" s="35" t="s">
        <v>405</v>
      </c>
      <c r="G10" s="35">
        <v>0</v>
      </c>
      <c r="H10" s="35">
        <v>0</v>
      </c>
      <c r="I10" s="35">
        <v>0</v>
      </c>
      <c r="J10" s="36">
        <v>0</v>
      </c>
      <c r="K10" s="36">
        <v>0</v>
      </c>
      <c r="L10" s="83">
        <v>1400</v>
      </c>
      <c r="M10" s="49">
        <f t="shared" si="1"/>
        <v>0</v>
      </c>
      <c r="N10" s="57" cm="1">
        <f t="array" ref="N10">_xlfn.IFS(M10&gt;=1,30,M10&lt;1,M10*30)</f>
        <v>0</v>
      </c>
      <c r="O10" s="54">
        <f t="shared" si="0"/>
        <v>0</v>
      </c>
      <c r="P10" s="52">
        <f t="shared" si="2"/>
        <v>0</v>
      </c>
      <c r="Q10" s="57" cm="1">
        <f t="array" ref="Q10">_xlfn.IFS(P10&gt;=1,30,P10&lt;1,P10*30)</f>
        <v>0</v>
      </c>
      <c r="R10" s="65">
        <f t="shared" si="3"/>
        <v>0</v>
      </c>
      <c r="S10" s="57" cm="1">
        <f t="array" ref="S10">_xlfn.IFS(R10&gt;=0.15,10,R10&lt;0.15,R10/0.15*10)</f>
        <v>0</v>
      </c>
      <c r="T10" s="60"/>
      <c r="U10" s="58"/>
      <c r="V10" s="62">
        <f t="shared" si="4"/>
        <v>0</v>
      </c>
      <c r="W10" s="63" t="str">
        <f t="shared" si="5"/>
        <v>不合格</v>
      </c>
      <c r="X10" s="84"/>
      <c r="Y10" s="84"/>
      <c r="Z10" s="84"/>
      <c r="AA10" s="84"/>
      <c r="AB10" s="84"/>
    </row>
    <row r="11" spans="1:28" ht="24.95" customHeight="1">
      <c r="A11" s="34" t="s">
        <v>64</v>
      </c>
      <c r="B11" s="35">
        <v>8</v>
      </c>
      <c r="C11" s="35">
        <v>20143165</v>
      </c>
      <c r="D11" s="35" t="s">
        <v>401</v>
      </c>
      <c r="E11" s="33">
        <v>49.5</v>
      </c>
      <c r="F11" s="35" t="s">
        <v>399</v>
      </c>
      <c r="G11" s="35">
        <v>679.99</v>
      </c>
      <c r="H11" s="35">
        <v>0</v>
      </c>
      <c r="I11" s="35">
        <v>1350</v>
      </c>
      <c r="J11" s="36">
        <v>4440</v>
      </c>
      <c r="K11" s="36">
        <v>0</v>
      </c>
      <c r="L11" s="83">
        <v>1400</v>
      </c>
      <c r="M11" s="49">
        <f t="shared" si="1"/>
        <v>0.48570714285714284</v>
      </c>
      <c r="N11" s="57" cm="1">
        <f t="array" ref="N11">_xlfn.IFS(M11&gt;=1,30,M11&lt;1,M11*30)</f>
        <v>14.571214285714285</v>
      </c>
      <c r="O11" s="54">
        <f t="shared" si="0"/>
        <v>8.9696969696969695E-3</v>
      </c>
      <c r="P11" s="52">
        <f t="shared" si="2"/>
        <v>1.1354046797084771</v>
      </c>
      <c r="Q11" s="57" cm="1">
        <f t="array" ref="Q11">_xlfn.IFS(P11&gt;=1,30,P11&lt;1,P11*30)</f>
        <v>30</v>
      </c>
      <c r="R11" s="65">
        <f t="shared" si="3"/>
        <v>0</v>
      </c>
      <c r="S11" s="57" cm="1">
        <f t="array" ref="S11">_xlfn.IFS(R11&gt;=0.15,10,R11&lt;0.15,R11/0.15*10)</f>
        <v>0</v>
      </c>
      <c r="T11" s="60"/>
      <c r="U11" s="58"/>
      <c r="V11" s="62">
        <f t="shared" si="4"/>
        <v>44.571214285714284</v>
      </c>
      <c r="W11" s="63" t="str">
        <f t="shared" si="5"/>
        <v>不合格</v>
      </c>
      <c r="X11" s="84"/>
      <c r="Y11" s="84"/>
      <c r="Z11" s="84"/>
      <c r="AA11" s="84"/>
      <c r="AB11" s="84"/>
    </row>
    <row r="12" spans="1:28" ht="24.95" customHeight="1">
      <c r="A12" s="34" t="s">
        <v>64</v>
      </c>
      <c r="B12" s="35">
        <v>9</v>
      </c>
      <c r="C12" s="35">
        <v>20158594</v>
      </c>
      <c r="D12" s="35" t="s">
        <v>417</v>
      </c>
      <c r="E12" s="33">
        <v>69.8</v>
      </c>
      <c r="F12" s="35" t="s">
        <v>405</v>
      </c>
      <c r="G12" s="35">
        <v>3039.56</v>
      </c>
      <c r="H12" s="35">
        <v>0</v>
      </c>
      <c r="I12" s="35">
        <v>227</v>
      </c>
      <c r="J12" s="36">
        <v>0</v>
      </c>
      <c r="K12" s="36">
        <v>0</v>
      </c>
      <c r="L12" s="83">
        <v>1400</v>
      </c>
      <c r="M12" s="49">
        <f t="shared" si="1"/>
        <v>2.1711142857142858</v>
      </c>
      <c r="N12" s="57" cm="1">
        <f t="array" ref="N12">_xlfn.IFS(M12&gt;=1,30,M12&lt;1,M12*30)</f>
        <v>30</v>
      </c>
      <c r="O12" s="54">
        <f t="shared" si="0"/>
        <v>0</v>
      </c>
      <c r="P12" s="52">
        <f t="shared" si="2"/>
        <v>0</v>
      </c>
      <c r="Q12" s="57" cm="1">
        <f t="array" ref="Q12">_xlfn.IFS(P12&gt;=1,30,P12&lt;1,P12*30)</f>
        <v>0</v>
      </c>
      <c r="R12" s="65">
        <f t="shared" si="3"/>
        <v>0</v>
      </c>
      <c r="S12" s="57" cm="1">
        <f t="array" ref="S12">_xlfn.IFS(R12&gt;=0.15,10,R12&lt;0.15,R12/0.15*10)</f>
        <v>0</v>
      </c>
      <c r="T12" s="60"/>
      <c r="U12" s="58"/>
      <c r="V12" s="62">
        <f t="shared" si="4"/>
        <v>30</v>
      </c>
      <c r="W12" s="63" t="str">
        <f t="shared" si="5"/>
        <v>不合格</v>
      </c>
      <c r="X12" s="84"/>
      <c r="Y12" s="84"/>
      <c r="Z12" s="84"/>
      <c r="AA12" s="84"/>
      <c r="AB12" s="84"/>
    </row>
    <row r="13" spans="1:28" ht="24.95" customHeight="1">
      <c r="A13" s="34" t="s">
        <v>64</v>
      </c>
      <c r="B13" s="35">
        <v>10</v>
      </c>
      <c r="C13" s="35">
        <v>20125252</v>
      </c>
      <c r="D13" s="35" t="s">
        <v>414</v>
      </c>
      <c r="E13" s="33">
        <v>65.900000000000006</v>
      </c>
      <c r="F13" s="35" t="s">
        <v>415</v>
      </c>
      <c r="G13" s="35">
        <v>73.290000000000006</v>
      </c>
      <c r="H13" s="35">
        <v>0</v>
      </c>
      <c r="I13" s="35">
        <v>82</v>
      </c>
      <c r="J13" s="36">
        <v>3869</v>
      </c>
      <c r="K13" s="36">
        <v>0</v>
      </c>
      <c r="L13" s="83">
        <v>1400</v>
      </c>
      <c r="M13" s="49">
        <f t="shared" si="1"/>
        <v>5.2350000000000008E-2</v>
      </c>
      <c r="N13" s="57" cm="1">
        <f t="array" ref="N13">_xlfn.IFS(M13&gt;=1,30,M13&lt;1,M13*30)</f>
        <v>1.5705000000000002</v>
      </c>
      <c r="O13" s="54">
        <f t="shared" si="0"/>
        <v>5.871016691957511E-3</v>
      </c>
      <c r="P13" s="52">
        <f t="shared" si="2"/>
        <v>0.74316666986803925</v>
      </c>
      <c r="Q13" s="57" cm="1">
        <f t="array" ref="Q13">_xlfn.IFS(P13&gt;=1,30,P13&lt;1,P13*30)</f>
        <v>22.295000096041178</v>
      </c>
      <c r="R13" s="65">
        <f t="shared" si="3"/>
        <v>0</v>
      </c>
      <c r="S13" s="57" cm="1">
        <f t="array" ref="S13">_xlfn.IFS(R13&gt;=0.15,10,R13&lt;0.15,R13/0.15*10)</f>
        <v>0</v>
      </c>
      <c r="T13" s="60"/>
      <c r="U13" s="58"/>
      <c r="V13" s="62">
        <f t="shared" si="4"/>
        <v>23.865500096041178</v>
      </c>
      <c r="W13" s="63" t="str">
        <f t="shared" si="5"/>
        <v>不合格</v>
      </c>
      <c r="X13" s="84"/>
      <c r="Y13" s="84"/>
      <c r="Z13" s="84"/>
      <c r="AA13" s="84"/>
      <c r="AB13" s="84"/>
    </row>
    <row r="14" spans="1:28" ht="24.95" customHeight="1">
      <c r="A14" s="34" t="s">
        <v>64</v>
      </c>
      <c r="B14" s="35">
        <v>11</v>
      </c>
      <c r="C14" s="35">
        <v>20144178</v>
      </c>
      <c r="D14" s="35" t="s">
        <v>404</v>
      </c>
      <c r="E14" s="33">
        <v>49.954999999999998</v>
      </c>
      <c r="F14" s="35" t="s">
        <v>405</v>
      </c>
      <c r="G14" s="35">
        <v>0</v>
      </c>
      <c r="H14" s="35">
        <v>0</v>
      </c>
      <c r="I14" s="35">
        <v>0</v>
      </c>
      <c r="J14" s="36">
        <v>0</v>
      </c>
      <c r="K14" s="36">
        <v>0</v>
      </c>
      <c r="L14" s="83">
        <v>1400</v>
      </c>
      <c r="M14" s="49">
        <f t="shared" si="1"/>
        <v>0</v>
      </c>
      <c r="N14" s="57" cm="1">
        <f t="array" ref="N14">_xlfn.IFS(M14&gt;=1,30,M14&lt;1,M14*30)</f>
        <v>0</v>
      </c>
      <c r="O14" s="54">
        <f t="shared" si="0"/>
        <v>0</v>
      </c>
      <c r="P14" s="52">
        <f t="shared" si="2"/>
        <v>0</v>
      </c>
      <c r="Q14" s="57" cm="1">
        <f t="array" ref="Q14">_xlfn.IFS(P14&gt;=1,30,P14&lt;1,P14*30)</f>
        <v>0</v>
      </c>
      <c r="R14" s="65">
        <f t="shared" si="3"/>
        <v>0</v>
      </c>
      <c r="S14" s="57" cm="1">
        <f t="array" ref="S14">_xlfn.IFS(R14&gt;=0.15,10,R14&lt;0.15,R14/0.15*10)</f>
        <v>0</v>
      </c>
      <c r="T14" s="60"/>
      <c r="U14" s="58"/>
      <c r="V14" s="62">
        <f t="shared" si="4"/>
        <v>0</v>
      </c>
      <c r="W14" s="63" t="str">
        <f t="shared" si="5"/>
        <v>不合格</v>
      </c>
      <c r="X14" s="84"/>
      <c r="Y14" s="84"/>
      <c r="Z14" s="84"/>
      <c r="AA14" s="84"/>
      <c r="AB14" s="84"/>
    </row>
    <row r="15" spans="1:28" ht="24.95" customHeight="1">
      <c r="A15" s="34" t="s">
        <v>64</v>
      </c>
      <c r="B15" s="35">
        <v>12</v>
      </c>
      <c r="C15" s="35">
        <v>20134695</v>
      </c>
      <c r="D15" s="35" t="s">
        <v>96</v>
      </c>
      <c r="E15" s="33">
        <v>52.87</v>
      </c>
      <c r="F15" s="35" t="s">
        <v>406</v>
      </c>
      <c r="G15" s="35">
        <v>3527.21</v>
      </c>
      <c r="H15" s="35">
        <v>0</v>
      </c>
      <c r="I15" s="35">
        <v>1225</v>
      </c>
      <c r="J15" s="36">
        <v>128344.8</v>
      </c>
      <c r="K15" s="36">
        <v>0</v>
      </c>
      <c r="L15" s="83">
        <v>1400</v>
      </c>
      <c r="M15" s="49">
        <f t="shared" si="1"/>
        <v>2.5194357142857142</v>
      </c>
      <c r="N15" s="57" cm="1">
        <f t="array" ref="N15">_xlfn.IFS(M15&gt;=1,30,M15&lt;1,M15*30)</f>
        <v>30</v>
      </c>
      <c r="O15" s="54">
        <f t="shared" si="0"/>
        <v>0.24275543786646495</v>
      </c>
      <c r="P15" s="52">
        <f t="shared" si="2"/>
        <v>30.728536438793029</v>
      </c>
      <c r="Q15" s="57" cm="1">
        <f t="array" ref="Q15">_xlfn.IFS(P15&gt;=1,30,P15&lt;1,P15*30)</f>
        <v>30</v>
      </c>
      <c r="R15" s="65">
        <f t="shared" si="3"/>
        <v>0</v>
      </c>
      <c r="S15" s="57" cm="1">
        <f t="array" ref="S15">_xlfn.IFS(R15&gt;=0.15,10,R15&lt;0.15,R15/0.15*10)</f>
        <v>0</v>
      </c>
      <c r="T15" s="60"/>
      <c r="U15" s="58"/>
      <c r="V15" s="62">
        <f t="shared" si="4"/>
        <v>60</v>
      </c>
      <c r="W15" s="63" t="str">
        <f t="shared" si="5"/>
        <v>合格</v>
      </c>
      <c r="X15" s="84"/>
      <c r="Y15" s="84"/>
      <c r="Z15" s="84"/>
      <c r="AA15" s="84"/>
      <c r="AB15" s="84"/>
    </row>
    <row r="16" spans="1:28" ht="24.95" customHeight="1">
      <c r="A16" s="34" t="s">
        <v>64</v>
      </c>
      <c r="B16" s="35">
        <v>13</v>
      </c>
      <c r="C16" s="35">
        <v>20133324</v>
      </c>
      <c r="D16" s="35" t="s">
        <v>412</v>
      </c>
      <c r="E16" s="33">
        <v>64.849999999999994</v>
      </c>
      <c r="F16" s="35" t="s">
        <v>413</v>
      </c>
      <c r="G16" s="35">
        <v>1150.58</v>
      </c>
      <c r="H16" s="35">
        <v>0</v>
      </c>
      <c r="I16" s="35">
        <v>1451</v>
      </c>
      <c r="J16" s="36">
        <v>22822.799999999999</v>
      </c>
      <c r="K16" s="36">
        <v>0</v>
      </c>
      <c r="L16" s="83">
        <v>1400</v>
      </c>
      <c r="M16" s="49">
        <f t="shared" si="1"/>
        <v>0.8218428571428571</v>
      </c>
      <c r="N16" s="57" cm="1">
        <f t="array" ref="N16">_xlfn.IFS(M16&gt;=1,30,M16&lt;1,M16*30)</f>
        <v>24.655285714285714</v>
      </c>
      <c r="O16" s="54">
        <f t="shared" si="0"/>
        <v>3.5193215111796454E-2</v>
      </c>
      <c r="P16" s="52">
        <f t="shared" si="2"/>
        <v>4.4548373559236012</v>
      </c>
      <c r="Q16" s="57" cm="1">
        <f t="array" ref="Q16">_xlfn.IFS(P16&gt;=1,30,P16&lt;1,P16*30)</f>
        <v>30</v>
      </c>
      <c r="R16" s="65">
        <f t="shared" si="3"/>
        <v>0</v>
      </c>
      <c r="S16" s="57" cm="1">
        <f t="array" ref="S16">_xlfn.IFS(R16&gt;=0.15,10,R16&lt;0.15,R16/0.15*10)</f>
        <v>0</v>
      </c>
      <c r="T16" s="60"/>
      <c r="U16" s="58"/>
      <c r="V16" s="62">
        <f t="shared" si="4"/>
        <v>54.655285714285711</v>
      </c>
      <c r="W16" s="63" t="str">
        <f t="shared" si="5"/>
        <v>不合格</v>
      </c>
      <c r="X16" s="84"/>
      <c r="Y16" s="84"/>
      <c r="Z16" s="84"/>
      <c r="AA16" s="84"/>
      <c r="AB16" s="84"/>
    </row>
    <row r="17" spans="1:28" ht="24.95" customHeight="1">
      <c r="A17" s="34" t="s">
        <v>64</v>
      </c>
      <c r="B17" s="35">
        <v>14</v>
      </c>
      <c r="C17" s="35">
        <v>20135713</v>
      </c>
      <c r="D17" s="35" t="s">
        <v>402</v>
      </c>
      <c r="E17" s="33">
        <v>49.88</v>
      </c>
      <c r="F17" s="35" t="s">
        <v>403</v>
      </c>
      <c r="G17" s="35">
        <v>0</v>
      </c>
      <c r="H17" s="35">
        <v>0</v>
      </c>
      <c r="I17" s="35">
        <v>0</v>
      </c>
      <c r="J17" s="36">
        <v>0</v>
      </c>
      <c r="K17" s="36">
        <v>0</v>
      </c>
      <c r="L17" s="83">
        <v>1400</v>
      </c>
      <c r="M17" s="49">
        <f t="shared" si="1"/>
        <v>0</v>
      </c>
      <c r="N17" s="57" cm="1">
        <f t="array" ref="N17">_xlfn.IFS(M17&gt;=1,30,M17&lt;1,M17*30)</f>
        <v>0</v>
      </c>
      <c r="O17" s="54">
        <f t="shared" si="0"/>
        <v>0</v>
      </c>
      <c r="P17" s="52">
        <f t="shared" si="2"/>
        <v>0</v>
      </c>
      <c r="Q17" s="57" cm="1">
        <f t="array" ref="Q17">_xlfn.IFS(P17&gt;=1,30,P17&lt;1,P17*30)</f>
        <v>0</v>
      </c>
      <c r="R17" s="65">
        <f t="shared" si="3"/>
        <v>0</v>
      </c>
      <c r="S17" s="57" cm="1">
        <f t="array" ref="S17">_xlfn.IFS(R17&gt;=0.15,10,R17&lt;0.15,R17/0.15*10)</f>
        <v>0</v>
      </c>
      <c r="T17" s="60"/>
      <c r="U17" s="58"/>
      <c r="V17" s="62">
        <f t="shared" si="4"/>
        <v>0</v>
      </c>
      <c r="W17" s="63" t="str">
        <f t="shared" si="5"/>
        <v>不合格</v>
      </c>
      <c r="X17" s="84"/>
      <c r="Y17" s="84"/>
      <c r="Z17" s="84"/>
      <c r="AA17" s="84"/>
      <c r="AB17" s="84"/>
    </row>
    <row r="18" spans="1:28" ht="24.95" customHeight="1">
      <c r="A18" s="34" t="s">
        <v>64</v>
      </c>
      <c r="B18" s="35">
        <v>15</v>
      </c>
      <c r="C18" s="35">
        <v>20144818</v>
      </c>
      <c r="D18" s="35" t="s">
        <v>420</v>
      </c>
      <c r="E18" s="33">
        <v>144.58000000000001</v>
      </c>
      <c r="F18" s="35" t="s">
        <v>405</v>
      </c>
      <c r="G18" s="35">
        <v>0</v>
      </c>
      <c r="H18" s="35">
        <v>0</v>
      </c>
      <c r="I18" s="35">
        <v>0</v>
      </c>
      <c r="J18" s="36">
        <v>0</v>
      </c>
      <c r="K18" s="36">
        <v>0</v>
      </c>
      <c r="L18" s="83">
        <v>1400</v>
      </c>
      <c r="M18" s="49">
        <f t="shared" si="1"/>
        <v>0</v>
      </c>
      <c r="N18" s="57" cm="1">
        <f t="array" ref="N18">_xlfn.IFS(M18&gt;=1,30,M18&lt;1,M18*30)</f>
        <v>0</v>
      </c>
      <c r="O18" s="54">
        <f t="shared" si="0"/>
        <v>0</v>
      </c>
      <c r="P18" s="52">
        <f t="shared" si="2"/>
        <v>0</v>
      </c>
      <c r="Q18" s="57" cm="1">
        <f t="array" ref="Q18">_xlfn.IFS(P18&gt;=1,30,P18&lt;1,P18*30)</f>
        <v>0</v>
      </c>
      <c r="R18" s="65">
        <f t="shared" si="3"/>
        <v>0</v>
      </c>
      <c r="S18" s="57" cm="1">
        <f t="array" ref="S18">_xlfn.IFS(R18&gt;=0.15,10,R18&lt;0.15,R18/0.15*10)</f>
        <v>0</v>
      </c>
      <c r="T18" s="60"/>
      <c r="U18" s="58"/>
      <c r="V18" s="62">
        <f t="shared" si="4"/>
        <v>0</v>
      </c>
      <c r="W18" s="63" t="str">
        <f t="shared" si="5"/>
        <v>不合格</v>
      </c>
      <c r="X18" s="84"/>
      <c r="Y18" s="84"/>
      <c r="Z18" s="84"/>
      <c r="AA18" s="84"/>
      <c r="AB18" s="84"/>
    </row>
    <row r="19" spans="1:28" ht="24.95" customHeight="1">
      <c r="A19" s="34" t="s">
        <v>64</v>
      </c>
      <c r="B19" s="35">
        <v>16</v>
      </c>
      <c r="C19" s="35">
        <v>20143163</v>
      </c>
      <c r="D19" s="35" t="s">
        <v>421</v>
      </c>
      <c r="E19" s="33">
        <v>155.38999999999999</v>
      </c>
      <c r="F19" s="35" t="s">
        <v>405</v>
      </c>
      <c r="G19" s="35">
        <v>0</v>
      </c>
      <c r="H19" s="35">
        <v>0</v>
      </c>
      <c r="I19" s="35">
        <v>0</v>
      </c>
      <c r="J19" s="36">
        <v>0</v>
      </c>
      <c r="K19" s="36">
        <v>0</v>
      </c>
      <c r="L19" s="83">
        <v>1400</v>
      </c>
      <c r="M19" s="49">
        <f t="shared" si="1"/>
        <v>0</v>
      </c>
      <c r="N19" s="57" cm="1">
        <f t="array" ref="N19">_xlfn.IFS(M19&gt;=1,30,M19&lt;1,M19*30)</f>
        <v>0</v>
      </c>
      <c r="O19" s="54">
        <f t="shared" si="0"/>
        <v>0</v>
      </c>
      <c r="P19" s="52">
        <f t="shared" si="2"/>
        <v>0</v>
      </c>
      <c r="Q19" s="57" cm="1">
        <f t="array" ref="Q19">_xlfn.IFS(P19&gt;=1,30,P19&lt;1,P19*30)</f>
        <v>0</v>
      </c>
      <c r="R19" s="65">
        <f t="shared" si="3"/>
        <v>0</v>
      </c>
      <c r="S19" s="57" cm="1">
        <f t="array" ref="S19">_xlfn.IFS(R19&gt;=0.15,10,R19&lt;0.15,R19/0.15*10)</f>
        <v>0</v>
      </c>
      <c r="T19" s="60"/>
      <c r="U19" s="58"/>
      <c r="V19" s="62">
        <f t="shared" si="4"/>
        <v>0</v>
      </c>
      <c r="W19" s="63" t="str">
        <f t="shared" si="5"/>
        <v>不合格</v>
      </c>
      <c r="X19" s="84"/>
      <c r="Y19" s="84"/>
      <c r="Z19" s="84"/>
      <c r="AA19" s="84"/>
      <c r="AB19" s="84"/>
    </row>
    <row r="20" spans="1:28" ht="24.95" customHeight="1">
      <c r="A20" s="34" t="s">
        <v>64</v>
      </c>
      <c r="B20" s="35">
        <v>17</v>
      </c>
      <c r="C20" s="35">
        <v>20150773</v>
      </c>
      <c r="D20" s="35" t="s">
        <v>418</v>
      </c>
      <c r="E20" s="33">
        <v>69.989999999999995</v>
      </c>
      <c r="F20" s="35" t="s">
        <v>405</v>
      </c>
      <c r="G20" s="35">
        <v>0</v>
      </c>
      <c r="H20" s="35">
        <v>0</v>
      </c>
      <c r="I20" s="35">
        <v>0</v>
      </c>
      <c r="J20" s="36">
        <v>0</v>
      </c>
      <c r="K20" s="36">
        <v>0</v>
      </c>
      <c r="L20" s="83">
        <v>1400</v>
      </c>
      <c r="M20" s="49">
        <f t="shared" si="1"/>
        <v>0</v>
      </c>
      <c r="N20" s="57" cm="1">
        <f t="array" ref="N20">_xlfn.IFS(M20&gt;=1,30,M20&lt;1,M20*30)</f>
        <v>0</v>
      </c>
      <c r="O20" s="54">
        <f t="shared" si="0"/>
        <v>0</v>
      </c>
      <c r="P20" s="52">
        <f t="shared" si="2"/>
        <v>0</v>
      </c>
      <c r="Q20" s="57" cm="1">
        <f t="array" ref="Q20">_xlfn.IFS(P20&gt;=1,30,P20&lt;1,P20*30)</f>
        <v>0</v>
      </c>
      <c r="R20" s="65">
        <f t="shared" si="3"/>
        <v>0</v>
      </c>
      <c r="S20" s="57" cm="1">
        <f t="array" ref="S20">_xlfn.IFS(R20&gt;=0.15,10,R20&lt;0.15,R20/0.15*10)</f>
        <v>0</v>
      </c>
      <c r="T20" s="60"/>
      <c r="U20" s="58"/>
      <c r="V20" s="62">
        <f t="shared" si="4"/>
        <v>0</v>
      </c>
      <c r="W20" s="63" t="str">
        <f t="shared" si="5"/>
        <v>不合格</v>
      </c>
      <c r="X20" s="84"/>
      <c r="Y20" s="84"/>
      <c r="Z20" s="84"/>
      <c r="AA20" s="84"/>
      <c r="AB20" s="84"/>
    </row>
    <row r="21" spans="1:28" ht="24.95" customHeight="1">
      <c r="A21" s="34" t="s">
        <v>64</v>
      </c>
      <c r="B21" s="35">
        <v>18</v>
      </c>
      <c r="C21" s="35">
        <v>20150930</v>
      </c>
      <c r="D21" s="35" t="s">
        <v>407</v>
      </c>
      <c r="E21" s="33">
        <v>54.08</v>
      </c>
      <c r="F21" s="35" t="s">
        <v>408</v>
      </c>
      <c r="G21" s="35">
        <v>1</v>
      </c>
      <c r="H21" s="35">
        <v>0</v>
      </c>
      <c r="I21" s="35">
        <v>1</v>
      </c>
      <c r="J21" s="36">
        <v>20</v>
      </c>
      <c r="K21" s="36">
        <v>0</v>
      </c>
      <c r="L21" s="83">
        <v>1400</v>
      </c>
      <c r="M21" s="49">
        <f t="shared" si="1"/>
        <v>7.1428571428571429E-4</v>
      </c>
      <c r="N21" s="57" cm="1">
        <f t="array" ref="N21">_xlfn.IFS(M21&gt;=1,30,M21&lt;1,M21*30)</f>
        <v>2.1428571428571429E-2</v>
      </c>
      <c r="O21" s="54">
        <f t="shared" si="0"/>
        <v>3.698224852071006E-5</v>
      </c>
      <c r="P21" s="52">
        <f t="shared" si="2"/>
        <v>4.6812972811025389E-3</v>
      </c>
      <c r="Q21" s="57" cm="1">
        <f t="array" ref="Q21">_xlfn.IFS(P21&gt;=1,30,P21&lt;1,P21*30)</f>
        <v>0.14043891843307615</v>
      </c>
      <c r="R21" s="65">
        <f t="shared" si="3"/>
        <v>0</v>
      </c>
      <c r="S21" s="57" cm="1">
        <f t="array" ref="S21">_xlfn.IFS(R21&gt;=0.15,10,R21&lt;0.15,R21/0.15*10)</f>
        <v>0</v>
      </c>
      <c r="T21" s="60"/>
      <c r="U21" s="58"/>
      <c r="V21" s="62">
        <f t="shared" si="4"/>
        <v>0.16186748986164759</v>
      </c>
      <c r="W21" s="63" t="str">
        <f t="shared" si="5"/>
        <v>不合格</v>
      </c>
      <c r="X21" s="84"/>
      <c r="Y21" s="84"/>
      <c r="Z21" s="84"/>
      <c r="AA21" s="84"/>
      <c r="AB21" s="84"/>
    </row>
    <row r="22" spans="1:28" ht="24.95" customHeight="1">
      <c r="A22" s="34" t="s">
        <v>147</v>
      </c>
      <c r="B22" s="35">
        <v>19</v>
      </c>
      <c r="C22" s="35">
        <v>20142396</v>
      </c>
      <c r="D22" s="35" t="s">
        <v>400</v>
      </c>
      <c r="E22" s="33">
        <v>73.89</v>
      </c>
      <c r="F22" s="35" t="s">
        <v>399</v>
      </c>
      <c r="G22" s="35">
        <v>0</v>
      </c>
      <c r="H22" s="35">
        <v>0</v>
      </c>
      <c r="I22" s="35">
        <v>0</v>
      </c>
      <c r="J22" s="36">
        <v>0</v>
      </c>
      <c r="K22" s="36">
        <v>0</v>
      </c>
      <c r="L22" s="83">
        <v>1400</v>
      </c>
      <c r="M22" s="49">
        <f t="shared" si="1"/>
        <v>0</v>
      </c>
      <c r="N22" s="57" cm="1">
        <f t="array" ref="N22">_xlfn.IFS(M22&gt;=1,30,M22&lt;1,M22*30)</f>
        <v>0</v>
      </c>
      <c r="O22" s="54">
        <f t="shared" si="0"/>
        <v>0</v>
      </c>
      <c r="P22" s="52">
        <f t="shared" si="2"/>
        <v>0</v>
      </c>
      <c r="Q22" s="57" cm="1">
        <f t="array" ref="Q22">_xlfn.IFS(P22&gt;=1,30,P22&lt;1,P22*30)</f>
        <v>0</v>
      </c>
      <c r="R22" s="65">
        <f t="shared" si="3"/>
        <v>0</v>
      </c>
      <c r="S22" s="57" cm="1">
        <f t="array" ref="S22">_xlfn.IFS(R22&gt;=0.15,10,R22&lt;0.15,R22/0.15*10)</f>
        <v>0</v>
      </c>
      <c r="T22" s="60"/>
      <c r="U22" s="58"/>
      <c r="V22" s="62">
        <f t="shared" si="4"/>
        <v>0</v>
      </c>
      <c r="W22" s="63" t="str">
        <f t="shared" si="5"/>
        <v>不合格</v>
      </c>
      <c r="X22" s="84"/>
      <c r="Y22" s="84"/>
      <c r="Z22" s="84"/>
      <c r="AA22" s="84"/>
      <c r="AB22" s="84"/>
    </row>
    <row r="23" spans="1:28" ht="24.95" customHeight="1">
      <c r="A23" s="34" t="s">
        <v>147</v>
      </c>
      <c r="B23" s="35">
        <v>20</v>
      </c>
      <c r="C23" s="35">
        <v>20142395</v>
      </c>
      <c r="D23" s="35" t="s">
        <v>398</v>
      </c>
      <c r="E23" s="33">
        <v>71.88</v>
      </c>
      <c r="F23" s="35" t="s">
        <v>399</v>
      </c>
      <c r="G23" s="35">
        <v>0</v>
      </c>
      <c r="H23" s="35">
        <v>0</v>
      </c>
      <c r="I23" s="35">
        <v>0</v>
      </c>
      <c r="J23" s="36">
        <v>0</v>
      </c>
      <c r="K23" s="36">
        <v>0</v>
      </c>
      <c r="L23" s="83">
        <v>1400</v>
      </c>
      <c r="M23" s="49">
        <f t="shared" si="1"/>
        <v>0</v>
      </c>
      <c r="N23" s="57" cm="1">
        <f t="array" ref="N23">_xlfn.IFS(M23&gt;=1,30,M23&lt;1,M23*30)</f>
        <v>0</v>
      </c>
      <c r="O23" s="54">
        <f t="shared" si="0"/>
        <v>0</v>
      </c>
      <c r="P23" s="52">
        <f t="shared" si="2"/>
        <v>0</v>
      </c>
      <c r="Q23" s="57" cm="1">
        <f t="array" ref="Q23">_xlfn.IFS(P23&gt;=1,30,P23&lt;1,P23*30)</f>
        <v>0</v>
      </c>
      <c r="R23" s="65">
        <f t="shared" si="3"/>
        <v>0</v>
      </c>
      <c r="S23" s="57" cm="1">
        <f t="array" ref="S23">_xlfn.IFS(R23&gt;=0.15,10,R23&lt;0.15,R23/0.15*10)</f>
        <v>0</v>
      </c>
      <c r="T23" s="60"/>
      <c r="U23" s="58"/>
      <c r="V23" s="62">
        <f t="shared" si="4"/>
        <v>0</v>
      </c>
      <c r="W23" s="63" t="str">
        <f t="shared" si="5"/>
        <v>不合格</v>
      </c>
      <c r="X23" s="84"/>
      <c r="Y23" s="84"/>
      <c r="Z23" s="84"/>
      <c r="AA23" s="84"/>
      <c r="AB23" s="84"/>
    </row>
  </sheetData>
  <sheetProtection sheet="1" objects="1" scenarios="1" formatCells="0" formatColumns="0" formatRows="0" sort="0" autoFilter="0" pivotTables="0"/>
  <mergeCells count="1">
    <mergeCell ref="D1:S1"/>
  </mergeCells>
  <phoneticPr fontId="1" type="noConversion"/>
  <conditionalFormatting sqref="C2:C3">
    <cfRule type="duplicateValues" dxfId="60" priority="3"/>
    <cfRule type="duplicateValues" dxfId="59" priority="4"/>
  </conditionalFormatting>
  <conditionalFormatting sqref="C2:C3">
    <cfRule type="duplicateValues" dxfId="58" priority="5"/>
  </conditionalFormatting>
  <conditionalFormatting sqref="C4:C23">
    <cfRule type="duplicateValues" dxfId="57" priority="1"/>
    <cfRule type="duplicateValues" dxfId="56" priority="2"/>
  </conditionalFormatting>
  <dataValidations count="1">
    <dataValidation type="list" allowBlank="1" showInputMessage="1" showErrorMessage="1" sqref="T3:T23" xr:uid="{BDFDC612-58C7-4DEA-90B2-B19AA01BA5B2}">
      <formula1>"优秀,一般,较差"</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2FA5-5C11-4862-AEB0-BE952C6450F4}">
  <dimension ref="A1:AB4"/>
  <sheetViews>
    <sheetView workbookViewId="0">
      <selection activeCell="AB2" sqref="AB2:AB4"/>
    </sheetView>
  </sheetViews>
  <sheetFormatPr defaultRowHeight="14.25"/>
  <cols>
    <col min="1" max="13" width="9" style="38"/>
    <col min="14" max="14" width="9" style="80"/>
    <col min="15" max="16" width="9" style="38"/>
    <col min="17" max="17" width="9" style="80"/>
    <col min="18" max="18" width="9.125" style="64" customWidth="1"/>
    <col min="19" max="19" width="9" style="80"/>
    <col min="20" max="20" width="6.625" style="40" customWidth="1"/>
    <col min="21" max="22" width="9" style="80"/>
    <col min="23" max="23" width="9" style="86"/>
    <col min="24" max="16384" width="9" style="38"/>
  </cols>
  <sheetData>
    <row r="1" spans="1:28" ht="41.25" customHeight="1">
      <c r="D1" s="114" t="s">
        <v>1376</v>
      </c>
      <c r="E1" s="114"/>
      <c r="F1" s="114"/>
      <c r="G1" s="114"/>
      <c r="H1" s="114"/>
      <c r="I1" s="114"/>
      <c r="J1" s="114"/>
      <c r="K1" s="114"/>
      <c r="L1" s="114"/>
      <c r="M1" s="114"/>
      <c r="N1" s="114"/>
      <c r="O1" s="114"/>
      <c r="P1" s="114"/>
      <c r="Q1" s="114"/>
      <c r="R1" s="114"/>
      <c r="S1" s="114"/>
    </row>
    <row r="2" spans="1:28" s="31" customFormat="1" ht="58.5" customHeight="1">
      <c r="A2" s="20" t="s">
        <v>50</v>
      </c>
      <c r="B2" s="20" t="s">
        <v>1366</v>
      </c>
      <c r="C2" s="20" t="s">
        <v>51</v>
      </c>
      <c r="D2" s="20" t="s">
        <v>52</v>
      </c>
      <c r="E2" s="21" t="s">
        <v>53</v>
      </c>
      <c r="F2" s="22" t="s">
        <v>54</v>
      </c>
      <c r="G2" s="23" t="s">
        <v>55</v>
      </c>
      <c r="H2" s="24" t="s">
        <v>56</v>
      </c>
      <c r="I2" s="23" t="s">
        <v>57</v>
      </c>
      <c r="J2" s="25" t="s">
        <v>1347</v>
      </c>
      <c r="K2" s="26" t="s">
        <v>1354</v>
      </c>
      <c r="L2" s="25" t="s">
        <v>1364</v>
      </c>
      <c r="M2" s="50" t="s">
        <v>1357</v>
      </c>
      <c r="N2" s="51" t="s">
        <v>1348</v>
      </c>
      <c r="O2" s="50" t="s">
        <v>58</v>
      </c>
      <c r="P2" s="50" t="s">
        <v>1358</v>
      </c>
      <c r="Q2" s="51" t="s">
        <v>1352</v>
      </c>
      <c r="R2" s="82" t="s">
        <v>1359</v>
      </c>
      <c r="S2" s="51" t="s">
        <v>1349</v>
      </c>
      <c r="T2" s="59" t="s">
        <v>1355</v>
      </c>
      <c r="U2" s="27" t="s">
        <v>1351</v>
      </c>
      <c r="V2" s="51" t="s">
        <v>1350</v>
      </c>
      <c r="W2" s="66" t="s">
        <v>1353</v>
      </c>
      <c r="X2" s="28" t="s">
        <v>59</v>
      </c>
      <c r="Y2" s="28" t="s">
        <v>60</v>
      </c>
      <c r="Z2" s="28" t="s">
        <v>61</v>
      </c>
      <c r="AA2" s="29" t="s">
        <v>62</v>
      </c>
      <c r="AB2" s="30" t="s">
        <v>63</v>
      </c>
    </row>
    <row r="3" spans="1:28" s="31" customFormat="1" ht="40.5" customHeight="1">
      <c r="A3" s="20" t="s">
        <v>1344</v>
      </c>
      <c r="B3" s="20">
        <v>0</v>
      </c>
      <c r="C3" s="32" t="s">
        <v>1346</v>
      </c>
      <c r="D3" s="20" t="s">
        <v>1345</v>
      </c>
      <c r="E3" s="21">
        <v>60</v>
      </c>
      <c r="F3" s="22"/>
      <c r="G3" s="23">
        <v>1200</v>
      </c>
      <c r="H3" s="24">
        <v>0</v>
      </c>
      <c r="I3" s="23">
        <v>0</v>
      </c>
      <c r="J3" s="25">
        <v>8000</v>
      </c>
      <c r="K3" s="25">
        <v>1</v>
      </c>
      <c r="L3" s="25">
        <v>800</v>
      </c>
      <c r="M3" s="52">
        <f>G3/L3</f>
        <v>1.5</v>
      </c>
      <c r="N3" s="57" cm="1">
        <f t="array" ref="N3">_xlfn.IFS(M3&gt;=1,30,M3&lt;1,M3*30)</f>
        <v>30</v>
      </c>
      <c r="O3" s="54">
        <f>J3/E3/10000</f>
        <v>1.3333333333333334E-2</v>
      </c>
      <c r="P3" s="52">
        <f>O3/0.0079</f>
        <v>1.6877637130801688</v>
      </c>
      <c r="Q3" s="57" cm="1">
        <f t="array" ref="Q3">_xlfn.IFS(P3&gt;=1,30,P3&lt;1,P3*30)</f>
        <v>30</v>
      </c>
      <c r="R3" s="65">
        <f>IF(G3=0,0,K3/G3)</f>
        <v>8.3333333333333339E-4</v>
      </c>
      <c r="S3" s="57" cm="1">
        <f t="array" ref="S3">_xlfn.IFS(R3&gt;=0.15,10,R3&lt;0.15,R3/0.15*10)</f>
        <v>5.5555555555555559E-2</v>
      </c>
      <c r="T3" s="60" t="s">
        <v>1363</v>
      </c>
      <c r="U3" s="58">
        <v>15</v>
      </c>
      <c r="V3" s="62">
        <f>N3+Q3+S3+U3</f>
        <v>75.055555555555557</v>
      </c>
      <c r="W3" s="63" t="str">
        <f>IF(V3&gt;=90,"优秀",IF(V3&gt;=75,"良好",IF(V3&gt;=60,"合格",IF(V3&lt;60,"不合格"))))</f>
        <v>良好</v>
      </c>
      <c r="X3" s="28"/>
      <c r="Y3" s="28"/>
      <c r="Z3" s="29"/>
      <c r="AA3" s="30"/>
      <c r="AB3" s="61"/>
    </row>
    <row r="4" spans="1:28" ht="24.95" customHeight="1">
      <c r="A4" s="34" t="s">
        <v>64</v>
      </c>
      <c r="B4" s="35">
        <v>1</v>
      </c>
      <c r="C4" s="35">
        <v>20114758</v>
      </c>
      <c r="D4" s="35" t="s">
        <v>425</v>
      </c>
      <c r="E4" s="33">
        <v>54.3</v>
      </c>
      <c r="F4" s="35" t="s">
        <v>426</v>
      </c>
      <c r="G4" s="35">
        <v>0</v>
      </c>
      <c r="H4" s="35">
        <v>0</v>
      </c>
      <c r="I4" s="35">
        <v>0</v>
      </c>
      <c r="J4" s="36">
        <v>0</v>
      </c>
      <c r="K4" s="36">
        <v>0</v>
      </c>
      <c r="L4" s="75">
        <v>1400</v>
      </c>
      <c r="M4" s="52">
        <f t="shared" ref="M4" si="0">G4/L4</f>
        <v>0</v>
      </c>
      <c r="N4" s="57" cm="1">
        <f t="array" ref="N4">_xlfn.IFS(M4&gt;=1,30,M4&lt;1,M4*30)</f>
        <v>0</v>
      </c>
      <c r="O4" s="54">
        <f>J4/E4/10000</f>
        <v>0</v>
      </c>
      <c r="P4" s="52">
        <f t="shared" ref="P4" si="1">O4/0.0079</f>
        <v>0</v>
      </c>
      <c r="Q4" s="57" cm="1">
        <f t="array" ref="Q4">_xlfn.IFS(P4&gt;=1,30,P4&lt;1,P4*30)</f>
        <v>0</v>
      </c>
      <c r="R4" s="65">
        <f>IF(G4=0,0,K4/G4)</f>
        <v>0</v>
      </c>
      <c r="S4" s="57" cm="1">
        <f t="array" ref="S4">_xlfn.IFS(R4&gt;=0.15,10,R4&lt;0.15,R4/0.15*10)</f>
        <v>0</v>
      </c>
      <c r="T4" s="60"/>
      <c r="U4" s="58"/>
      <c r="V4" s="62">
        <f t="shared" ref="V4" si="2">N4+Q4+S4+U4</f>
        <v>0</v>
      </c>
      <c r="W4" s="63" t="str">
        <f t="shared" ref="W4" si="3">IF(V4&gt;=90,"优秀",IF(V4&gt;=75,"良好",IF(V4&gt;=60,"合格",IF(V4&lt;60,"不合格"))))</f>
        <v>不合格</v>
      </c>
      <c r="X4" s="84"/>
      <c r="Y4" s="84"/>
      <c r="Z4" s="84"/>
      <c r="AA4" s="84"/>
      <c r="AB4" s="84"/>
    </row>
  </sheetData>
  <sheetProtection sheet="1" objects="1" scenarios="1" formatCells="0" formatColumns="0" formatRows="0" sort="0" autoFilter="0" pivotTables="0"/>
  <mergeCells count="1">
    <mergeCell ref="D1:S1"/>
  </mergeCells>
  <phoneticPr fontId="1" type="noConversion"/>
  <conditionalFormatting sqref="C2:C3">
    <cfRule type="duplicateValues" dxfId="55" priority="4"/>
    <cfRule type="duplicateValues" dxfId="54" priority="5"/>
  </conditionalFormatting>
  <conditionalFormatting sqref="C2:C3">
    <cfRule type="duplicateValues" dxfId="53" priority="6"/>
  </conditionalFormatting>
  <conditionalFormatting sqref="C4">
    <cfRule type="duplicateValues" dxfId="52" priority="2"/>
    <cfRule type="duplicateValues" dxfId="51" priority="3"/>
  </conditionalFormatting>
  <conditionalFormatting sqref="L4">
    <cfRule type="cellIs" dxfId="50" priority="1" operator="lessThan">
      <formula>800</formula>
    </cfRule>
  </conditionalFormatting>
  <dataValidations count="1">
    <dataValidation type="list" allowBlank="1" showInputMessage="1" showErrorMessage="1" sqref="T3:T4" xr:uid="{EE628131-49A1-4F28-81E4-CDBCB02DDE58}">
      <formula1>"优秀,一般,较差"</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15845-F9D4-4A89-9B51-C787A6C5BE63}">
  <dimension ref="A1:AB41"/>
  <sheetViews>
    <sheetView workbookViewId="0">
      <pane ySplit="3" topLeftCell="A4" activePane="bottomLeft" state="frozen"/>
      <selection pane="bottomLeft" activeCell="B1" sqref="B1:B1048576"/>
    </sheetView>
  </sheetViews>
  <sheetFormatPr defaultRowHeight="14.25"/>
  <cols>
    <col min="1" max="1" width="9" style="38"/>
    <col min="2" max="2" width="6.875" style="38" customWidth="1"/>
    <col min="3" max="11" width="9" style="38"/>
    <col min="12" max="12" width="9" style="90"/>
    <col min="13" max="13" width="9" style="38"/>
    <col min="14" max="14" width="9" style="80"/>
    <col min="15" max="16" width="9" style="38"/>
    <col min="17" max="17" width="9" style="80"/>
    <col min="18" max="18" width="8.625" style="64" customWidth="1"/>
    <col min="19" max="19" width="9" style="80"/>
    <col min="20" max="20" width="6.25" style="40" customWidth="1"/>
    <col min="21" max="22" width="9" style="80"/>
    <col min="23" max="23" width="9" style="86"/>
    <col min="24" max="16384" width="9" style="38"/>
  </cols>
  <sheetData>
    <row r="1" spans="1:28" ht="42.75" customHeight="1">
      <c r="D1" s="114" t="s">
        <v>1377</v>
      </c>
      <c r="E1" s="114"/>
      <c r="F1" s="114"/>
      <c r="G1" s="114"/>
      <c r="H1" s="114"/>
      <c r="I1" s="114"/>
      <c r="J1" s="114"/>
      <c r="K1" s="114"/>
      <c r="L1" s="114"/>
      <c r="M1" s="114"/>
      <c r="N1" s="114"/>
      <c r="O1" s="114"/>
      <c r="P1" s="114"/>
      <c r="Q1" s="114"/>
      <c r="R1" s="114"/>
      <c r="S1" s="114"/>
    </row>
    <row r="2" spans="1:28" s="31" customFormat="1" ht="58.5" customHeight="1">
      <c r="A2" s="20" t="s">
        <v>50</v>
      </c>
      <c r="B2" s="20" t="s">
        <v>1366</v>
      </c>
      <c r="C2" s="20" t="s">
        <v>51</v>
      </c>
      <c r="D2" s="20" t="s">
        <v>52</v>
      </c>
      <c r="E2" s="21" t="s">
        <v>53</v>
      </c>
      <c r="F2" s="22" t="s">
        <v>54</v>
      </c>
      <c r="G2" s="23" t="s">
        <v>55</v>
      </c>
      <c r="H2" s="24" t="s">
        <v>56</v>
      </c>
      <c r="I2" s="23" t="s">
        <v>57</v>
      </c>
      <c r="J2" s="25" t="s">
        <v>1347</v>
      </c>
      <c r="K2" s="26" t="s">
        <v>1354</v>
      </c>
      <c r="L2" s="67" t="s">
        <v>1364</v>
      </c>
      <c r="M2" s="50" t="s">
        <v>1357</v>
      </c>
      <c r="N2" s="51" t="s">
        <v>1348</v>
      </c>
      <c r="O2" s="50" t="s">
        <v>58</v>
      </c>
      <c r="P2" s="50" t="s">
        <v>1358</v>
      </c>
      <c r="Q2" s="51" t="s">
        <v>1352</v>
      </c>
      <c r="R2" s="82" t="s">
        <v>1359</v>
      </c>
      <c r="S2" s="51" t="s">
        <v>1349</v>
      </c>
      <c r="T2" s="59" t="s">
        <v>1355</v>
      </c>
      <c r="U2" s="27" t="s">
        <v>1351</v>
      </c>
      <c r="V2" s="51" t="s">
        <v>1350</v>
      </c>
      <c r="W2" s="66" t="s">
        <v>1353</v>
      </c>
      <c r="X2" s="28" t="s">
        <v>59</v>
      </c>
      <c r="Y2" s="28" t="s">
        <v>60</v>
      </c>
      <c r="Z2" s="28" t="s">
        <v>61</v>
      </c>
      <c r="AA2" s="29" t="s">
        <v>62</v>
      </c>
      <c r="AB2" s="30" t="s">
        <v>63</v>
      </c>
    </row>
    <row r="3" spans="1:28" s="31" customFormat="1" ht="40.5" customHeight="1">
      <c r="A3" s="20" t="s">
        <v>1344</v>
      </c>
      <c r="B3" s="20">
        <v>0</v>
      </c>
      <c r="C3" s="32" t="s">
        <v>1346</v>
      </c>
      <c r="D3" s="20" t="s">
        <v>1345</v>
      </c>
      <c r="E3" s="21">
        <v>60</v>
      </c>
      <c r="F3" s="22"/>
      <c r="G3" s="23">
        <v>1200</v>
      </c>
      <c r="H3" s="24">
        <v>0</v>
      </c>
      <c r="I3" s="23">
        <v>0</v>
      </c>
      <c r="J3" s="25">
        <v>8000</v>
      </c>
      <c r="K3" s="25">
        <v>1</v>
      </c>
      <c r="L3" s="67">
        <v>800</v>
      </c>
      <c r="M3" s="52">
        <f>G3/L3</f>
        <v>1.5</v>
      </c>
      <c r="N3" s="57" cm="1">
        <f t="array" ref="N3">_xlfn.IFS(M3&gt;=1,30,M3&lt;1,M3*30)</f>
        <v>30</v>
      </c>
      <c r="O3" s="54">
        <f t="shared" ref="O3:O41" si="0">J3/E3/10000</f>
        <v>1.3333333333333334E-2</v>
      </c>
      <c r="P3" s="52">
        <f>O3/0.0079</f>
        <v>1.6877637130801688</v>
      </c>
      <c r="Q3" s="57" cm="1">
        <f t="array" ref="Q3">_xlfn.IFS(P3&gt;=1,30,P3&lt;1,P3*30)</f>
        <v>30</v>
      </c>
      <c r="R3" s="65">
        <f>IF(G3=0,0,K3/G3)</f>
        <v>8.3333333333333339E-4</v>
      </c>
      <c r="S3" s="57" cm="1">
        <f t="array" ref="S3">_xlfn.IFS(R3&gt;=0.15,10,R3&lt;0.15,R3/0.15*10)</f>
        <v>5.5555555555555559E-2</v>
      </c>
      <c r="T3" s="60" t="s">
        <v>1363</v>
      </c>
      <c r="U3" s="58">
        <v>15</v>
      </c>
      <c r="V3" s="62">
        <f>N3+Q3+S3+U3</f>
        <v>75.055555555555557</v>
      </c>
      <c r="W3" s="63" t="str">
        <f>IF(V3&gt;=90,"优秀",IF(V3&gt;=75,"良好",IF(V3&gt;=60,"合格",IF(V3&lt;60,"不合格"))))</f>
        <v>良好</v>
      </c>
      <c r="X3" s="28"/>
      <c r="Y3" s="28"/>
      <c r="Z3" s="29"/>
      <c r="AA3" s="30"/>
      <c r="AB3" s="61"/>
    </row>
    <row r="4" spans="1:28" ht="24.95" customHeight="1">
      <c r="A4" s="34" t="s">
        <v>64</v>
      </c>
      <c r="B4" s="35">
        <v>1</v>
      </c>
      <c r="C4" s="110" t="s">
        <v>1117</v>
      </c>
      <c r="D4" s="35" t="s">
        <v>450</v>
      </c>
      <c r="E4" s="33">
        <v>49.9</v>
      </c>
      <c r="F4" s="35" t="s">
        <v>440</v>
      </c>
      <c r="G4" s="35">
        <v>0</v>
      </c>
      <c r="H4" s="35">
        <v>0</v>
      </c>
      <c r="I4" s="35">
        <v>0</v>
      </c>
      <c r="J4" s="36">
        <v>0</v>
      </c>
      <c r="K4" s="36">
        <v>0</v>
      </c>
      <c r="L4" s="89">
        <v>262.32100456621004</v>
      </c>
      <c r="M4" s="52">
        <f t="shared" ref="M4:M41" si="1">G4/L4</f>
        <v>0</v>
      </c>
      <c r="N4" s="57" cm="1">
        <f t="array" ref="N4">_xlfn.IFS(M4&gt;=1,30,M4&lt;1,M4*30)</f>
        <v>0</v>
      </c>
      <c r="O4" s="54">
        <f t="shared" si="0"/>
        <v>0</v>
      </c>
      <c r="P4" s="52">
        <f t="shared" ref="P4:P41" si="2">O4/0.0079</f>
        <v>0</v>
      </c>
      <c r="Q4" s="57" cm="1">
        <f t="array" ref="Q4">_xlfn.IFS(P4&gt;=1,30,P4&lt;1,P4*30)</f>
        <v>0</v>
      </c>
      <c r="R4" s="65">
        <f t="shared" ref="R4:R41" si="3">IF(G4=0,0,K4/G4)</f>
        <v>0</v>
      </c>
      <c r="S4" s="57" cm="1">
        <f t="array" ref="S4">_xlfn.IFS(R4&gt;=0.15,10,R4&lt;0.15,R4/0.15*10)</f>
        <v>0</v>
      </c>
      <c r="T4" s="60"/>
      <c r="U4" s="58"/>
      <c r="V4" s="62">
        <f t="shared" ref="V4:V41" si="4">N4+Q4+S4+U4</f>
        <v>0</v>
      </c>
      <c r="W4" s="63" t="str">
        <f t="shared" ref="W4:W41" si="5">IF(V4&gt;=90,"优秀",IF(V4&gt;=75,"良好",IF(V4&gt;=60,"合格",IF(V4&lt;60,"不合格"))))</f>
        <v>不合格</v>
      </c>
      <c r="X4" s="84"/>
      <c r="Y4" s="84"/>
      <c r="Z4" s="84"/>
      <c r="AA4" s="84"/>
      <c r="AB4" s="84"/>
    </row>
    <row r="5" spans="1:28" ht="24.95" customHeight="1">
      <c r="A5" s="34" t="s">
        <v>64</v>
      </c>
      <c r="B5" s="35">
        <v>2</v>
      </c>
      <c r="C5" s="35" t="s">
        <v>1117</v>
      </c>
      <c r="D5" s="35" t="s">
        <v>457</v>
      </c>
      <c r="E5" s="33">
        <v>69.900000000000006</v>
      </c>
      <c r="F5" s="35" t="s">
        <v>440</v>
      </c>
      <c r="G5" s="35">
        <v>0</v>
      </c>
      <c r="H5" s="35">
        <v>0</v>
      </c>
      <c r="I5" s="35">
        <v>0</v>
      </c>
      <c r="J5" s="36">
        <v>0</v>
      </c>
      <c r="K5" s="36">
        <v>0</v>
      </c>
      <c r="L5" s="89">
        <v>262.32100456621004</v>
      </c>
      <c r="M5" s="52">
        <f t="shared" si="1"/>
        <v>0</v>
      </c>
      <c r="N5" s="57" cm="1">
        <f t="array" ref="N5">_xlfn.IFS(M5&gt;=1,30,M5&lt;1,M5*30)</f>
        <v>0</v>
      </c>
      <c r="O5" s="54">
        <f t="shared" si="0"/>
        <v>0</v>
      </c>
      <c r="P5" s="52">
        <f t="shared" si="2"/>
        <v>0</v>
      </c>
      <c r="Q5" s="57" cm="1">
        <f t="array" ref="Q5">_xlfn.IFS(P5&gt;=1,30,P5&lt;1,P5*30)</f>
        <v>0</v>
      </c>
      <c r="R5" s="65">
        <f t="shared" si="3"/>
        <v>0</v>
      </c>
      <c r="S5" s="57" cm="1">
        <f t="array" ref="S5">_xlfn.IFS(R5&gt;=0.15,10,R5&lt;0.15,R5/0.15*10)</f>
        <v>0</v>
      </c>
      <c r="T5" s="60"/>
      <c r="U5" s="58"/>
      <c r="V5" s="62">
        <f t="shared" si="4"/>
        <v>0</v>
      </c>
      <c r="W5" s="63" t="str">
        <f t="shared" si="5"/>
        <v>不合格</v>
      </c>
      <c r="X5" s="84"/>
      <c r="Y5" s="84"/>
      <c r="Z5" s="84"/>
      <c r="AA5" s="84"/>
      <c r="AB5" s="84"/>
    </row>
    <row r="6" spans="1:28" ht="24.95" customHeight="1">
      <c r="A6" s="34" t="s">
        <v>64</v>
      </c>
      <c r="B6" s="35">
        <v>3</v>
      </c>
      <c r="C6" s="35" t="s">
        <v>1119</v>
      </c>
      <c r="D6" s="35" t="s">
        <v>459</v>
      </c>
      <c r="E6" s="33">
        <v>72.7</v>
      </c>
      <c r="F6" s="35" t="s">
        <v>455</v>
      </c>
      <c r="G6" s="35">
        <v>33.82</v>
      </c>
      <c r="H6" s="35">
        <v>0</v>
      </c>
      <c r="I6" s="35">
        <v>520</v>
      </c>
      <c r="J6" s="36">
        <v>0</v>
      </c>
      <c r="K6" s="36">
        <v>0</v>
      </c>
      <c r="L6" s="89">
        <v>262.32100456621004</v>
      </c>
      <c r="M6" s="52">
        <f t="shared" si="1"/>
        <v>0.12892600825437828</v>
      </c>
      <c r="N6" s="57" cm="1">
        <f t="array" ref="N6">_xlfn.IFS(M6&gt;=1,30,M6&lt;1,M6*30)</f>
        <v>3.8677802476313481</v>
      </c>
      <c r="O6" s="54">
        <f t="shared" si="0"/>
        <v>0</v>
      </c>
      <c r="P6" s="52">
        <f t="shared" si="2"/>
        <v>0</v>
      </c>
      <c r="Q6" s="57" cm="1">
        <f t="array" ref="Q6">_xlfn.IFS(P6&gt;=1,30,P6&lt;1,P6*30)</f>
        <v>0</v>
      </c>
      <c r="R6" s="65">
        <f t="shared" si="3"/>
        <v>0</v>
      </c>
      <c r="S6" s="57" cm="1">
        <f t="array" ref="S6">_xlfn.IFS(R6&gt;=0.15,10,R6&lt;0.15,R6/0.15*10)</f>
        <v>0</v>
      </c>
      <c r="T6" s="60"/>
      <c r="U6" s="58"/>
      <c r="V6" s="62">
        <f t="shared" si="4"/>
        <v>3.8677802476313481</v>
      </c>
      <c r="W6" s="63" t="str">
        <f t="shared" si="5"/>
        <v>不合格</v>
      </c>
      <c r="X6" s="84"/>
      <c r="Y6" s="84"/>
      <c r="Z6" s="84"/>
      <c r="AA6" s="84"/>
      <c r="AB6" s="84"/>
    </row>
    <row r="7" spans="1:28" ht="24.95" customHeight="1">
      <c r="A7" s="34" t="s">
        <v>64</v>
      </c>
      <c r="B7" s="35">
        <v>4</v>
      </c>
      <c r="C7" s="35" t="s">
        <v>1120</v>
      </c>
      <c r="D7" s="35" t="s">
        <v>460</v>
      </c>
      <c r="E7" s="33">
        <v>74.900000000000006</v>
      </c>
      <c r="F7" s="35" t="s">
        <v>440</v>
      </c>
      <c r="G7" s="35">
        <v>0</v>
      </c>
      <c r="H7" s="35">
        <v>0</v>
      </c>
      <c r="I7" s="35">
        <v>0</v>
      </c>
      <c r="J7" s="36">
        <v>0</v>
      </c>
      <c r="K7" s="36">
        <v>0</v>
      </c>
      <c r="L7" s="89">
        <v>262.32100456621004</v>
      </c>
      <c r="M7" s="52">
        <f t="shared" si="1"/>
        <v>0</v>
      </c>
      <c r="N7" s="57" cm="1">
        <f t="array" ref="N7">_xlfn.IFS(M7&gt;=1,30,M7&lt;1,M7*30)</f>
        <v>0</v>
      </c>
      <c r="O7" s="54">
        <f t="shared" si="0"/>
        <v>0</v>
      </c>
      <c r="P7" s="52">
        <f t="shared" si="2"/>
        <v>0</v>
      </c>
      <c r="Q7" s="57" cm="1">
        <f t="array" ref="Q7">_xlfn.IFS(P7&gt;=1,30,P7&lt;1,P7*30)</f>
        <v>0</v>
      </c>
      <c r="R7" s="65">
        <f t="shared" si="3"/>
        <v>0</v>
      </c>
      <c r="S7" s="57" cm="1">
        <f t="array" ref="S7">_xlfn.IFS(R7&gt;=0.15,10,R7&lt;0.15,R7/0.15*10)</f>
        <v>0</v>
      </c>
      <c r="T7" s="60"/>
      <c r="U7" s="58"/>
      <c r="V7" s="62">
        <f t="shared" si="4"/>
        <v>0</v>
      </c>
      <c r="W7" s="63" t="str">
        <f t="shared" si="5"/>
        <v>不合格</v>
      </c>
      <c r="X7" s="84"/>
      <c r="Y7" s="84"/>
      <c r="Z7" s="84"/>
      <c r="AA7" s="84"/>
      <c r="AB7" s="84"/>
    </row>
    <row r="8" spans="1:28" ht="24.95" customHeight="1">
      <c r="A8" s="34" t="s">
        <v>64</v>
      </c>
      <c r="B8" s="35">
        <v>5</v>
      </c>
      <c r="C8" s="35" t="s">
        <v>1121</v>
      </c>
      <c r="D8" s="35" t="s">
        <v>461</v>
      </c>
      <c r="E8" s="33">
        <v>76</v>
      </c>
      <c r="F8" s="35" t="s">
        <v>440</v>
      </c>
      <c r="G8" s="35">
        <v>0</v>
      </c>
      <c r="H8" s="35">
        <v>0</v>
      </c>
      <c r="I8" s="35">
        <v>0</v>
      </c>
      <c r="J8" s="36">
        <v>0</v>
      </c>
      <c r="K8" s="36">
        <v>0</v>
      </c>
      <c r="L8" s="89">
        <v>149.89771689497718</v>
      </c>
      <c r="M8" s="52">
        <f t="shared" si="1"/>
        <v>0</v>
      </c>
      <c r="N8" s="57" cm="1">
        <f t="array" ref="N8">_xlfn.IFS(M8&gt;=1,30,M8&lt;1,M8*30)</f>
        <v>0</v>
      </c>
      <c r="O8" s="54">
        <f t="shared" si="0"/>
        <v>0</v>
      </c>
      <c r="P8" s="52">
        <f t="shared" si="2"/>
        <v>0</v>
      </c>
      <c r="Q8" s="57" cm="1">
        <f t="array" ref="Q8">_xlfn.IFS(P8&gt;=1,30,P8&lt;1,P8*30)</f>
        <v>0</v>
      </c>
      <c r="R8" s="65">
        <f t="shared" si="3"/>
        <v>0</v>
      </c>
      <c r="S8" s="57" cm="1">
        <f t="array" ref="S8">_xlfn.IFS(R8&gt;=0.15,10,R8&lt;0.15,R8/0.15*10)</f>
        <v>0</v>
      </c>
      <c r="T8" s="60"/>
      <c r="U8" s="58"/>
      <c r="V8" s="62">
        <f t="shared" si="4"/>
        <v>0</v>
      </c>
      <c r="W8" s="63" t="str">
        <f t="shared" si="5"/>
        <v>不合格</v>
      </c>
      <c r="X8" s="84"/>
      <c r="Y8" s="84"/>
      <c r="Z8" s="84"/>
      <c r="AA8" s="84"/>
      <c r="AB8" s="84"/>
    </row>
    <row r="9" spans="1:28" ht="24.95" customHeight="1">
      <c r="A9" s="34" t="s">
        <v>64</v>
      </c>
      <c r="B9" s="35">
        <v>6</v>
      </c>
      <c r="C9" s="35" t="s">
        <v>1125</v>
      </c>
      <c r="D9" s="35" t="s">
        <v>466</v>
      </c>
      <c r="E9" s="33">
        <v>113.75060000000001</v>
      </c>
      <c r="F9" s="35" t="s">
        <v>454</v>
      </c>
      <c r="G9" s="35">
        <v>0</v>
      </c>
      <c r="H9" s="35">
        <v>0</v>
      </c>
      <c r="I9" s="35">
        <v>0</v>
      </c>
      <c r="J9" s="36">
        <v>0</v>
      </c>
      <c r="K9" s="36">
        <v>0</v>
      </c>
      <c r="L9" s="89">
        <v>262.32100456621004</v>
      </c>
      <c r="M9" s="52">
        <f t="shared" si="1"/>
        <v>0</v>
      </c>
      <c r="N9" s="57" cm="1">
        <f t="array" ref="N9">_xlfn.IFS(M9&gt;=1,30,M9&lt;1,M9*30)</f>
        <v>0</v>
      </c>
      <c r="O9" s="54">
        <f t="shared" si="0"/>
        <v>0</v>
      </c>
      <c r="P9" s="52">
        <f t="shared" si="2"/>
        <v>0</v>
      </c>
      <c r="Q9" s="57" cm="1">
        <f t="array" ref="Q9">_xlfn.IFS(P9&gt;=1,30,P9&lt;1,P9*30)</f>
        <v>0</v>
      </c>
      <c r="R9" s="65">
        <f t="shared" si="3"/>
        <v>0</v>
      </c>
      <c r="S9" s="57" cm="1">
        <f t="array" ref="S9">_xlfn.IFS(R9&gt;=0.15,10,R9&lt;0.15,R9/0.15*10)</f>
        <v>0</v>
      </c>
      <c r="T9" s="60"/>
      <c r="U9" s="58"/>
      <c r="V9" s="62">
        <f t="shared" si="4"/>
        <v>0</v>
      </c>
      <c r="W9" s="63" t="str">
        <f t="shared" si="5"/>
        <v>不合格</v>
      </c>
      <c r="X9" s="84"/>
      <c r="Y9" s="84"/>
      <c r="Z9" s="84"/>
      <c r="AA9" s="84"/>
      <c r="AB9" s="84"/>
    </row>
    <row r="10" spans="1:28" ht="24.95" customHeight="1">
      <c r="A10" s="34" t="s">
        <v>64</v>
      </c>
      <c r="B10" s="35">
        <v>7</v>
      </c>
      <c r="C10" s="35" t="s">
        <v>1126</v>
      </c>
      <c r="D10" s="35" t="s">
        <v>467</v>
      </c>
      <c r="E10" s="33">
        <v>118.9</v>
      </c>
      <c r="F10" s="35" t="s">
        <v>440</v>
      </c>
      <c r="G10" s="35">
        <v>0</v>
      </c>
      <c r="H10" s="35">
        <v>0</v>
      </c>
      <c r="I10" s="35">
        <v>0</v>
      </c>
      <c r="J10" s="36">
        <v>0</v>
      </c>
      <c r="K10" s="36">
        <v>0</v>
      </c>
      <c r="L10" s="89">
        <v>262.32100456621004</v>
      </c>
      <c r="M10" s="52">
        <f t="shared" si="1"/>
        <v>0</v>
      </c>
      <c r="N10" s="57" cm="1">
        <f t="array" ref="N10">_xlfn.IFS(M10&gt;=1,30,M10&lt;1,M10*30)</f>
        <v>0</v>
      </c>
      <c r="O10" s="54">
        <f t="shared" si="0"/>
        <v>0</v>
      </c>
      <c r="P10" s="52">
        <f t="shared" si="2"/>
        <v>0</v>
      </c>
      <c r="Q10" s="57" cm="1">
        <f t="array" ref="Q10">_xlfn.IFS(P10&gt;=1,30,P10&lt;1,P10*30)</f>
        <v>0</v>
      </c>
      <c r="R10" s="65">
        <f t="shared" si="3"/>
        <v>0</v>
      </c>
      <c r="S10" s="57" cm="1">
        <f t="array" ref="S10">_xlfn.IFS(R10&gt;=0.15,10,R10&lt;0.15,R10/0.15*10)</f>
        <v>0</v>
      </c>
      <c r="T10" s="60"/>
      <c r="U10" s="58"/>
      <c r="V10" s="62">
        <f t="shared" si="4"/>
        <v>0</v>
      </c>
      <c r="W10" s="63" t="str">
        <f t="shared" si="5"/>
        <v>不合格</v>
      </c>
      <c r="X10" s="84"/>
      <c r="Y10" s="84"/>
      <c r="Z10" s="84"/>
      <c r="AA10" s="84"/>
      <c r="AB10" s="84"/>
    </row>
    <row r="11" spans="1:28" ht="24.95" customHeight="1">
      <c r="A11" s="34" t="s">
        <v>64</v>
      </c>
      <c r="B11" s="35">
        <v>8</v>
      </c>
      <c r="C11" s="35" t="s">
        <v>1127</v>
      </c>
      <c r="D11" s="35" t="s">
        <v>468</v>
      </c>
      <c r="E11" s="33">
        <v>118.9</v>
      </c>
      <c r="F11" s="35" t="s">
        <v>440</v>
      </c>
      <c r="G11" s="35">
        <v>0</v>
      </c>
      <c r="H11" s="35">
        <v>0</v>
      </c>
      <c r="I11" s="35">
        <v>0</v>
      </c>
      <c r="J11" s="36">
        <v>0</v>
      </c>
      <c r="K11" s="36">
        <v>0</v>
      </c>
      <c r="L11" s="89">
        <v>262.32100456621004</v>
      </c>
      <c r="M11" s="52">
        <f t="shared" si="1"/>
        <v>0</v>
      </c>
      <c r="N11" s="57" cm="1">
        <f t="array" ref="N11">_xlfn.IFS(M11&gt;=1,30,M11&lt;1,M11*30)</f>
        <v>0</v>
      </c>
      <c r="O11" s="54">
        <f t="shared" si="0"/>
        <v>0</v>
      </c>
      <c r="P11" s="52">
        <f t="shared" si="2"/>
        <v>0</v>
      </c>
      <c r="Q11" s="57" cm="1">
        <f t="array" ref="Q11">_xlfn.IFS(P11&gt;=1,30,P11&lt;1,P11*30)</f>
        <v>0</v>
      </c>
      <c r="R11" s="65">
        <f t="shared" si="3"/>
        <v>0</v>
      </c>
      <c r="S11" s="57" cm="1">
        <f t="array" ref="S11">_xlfn.IFS(R11&gt;=0.15,10,R11&lt;0.15,R11/0.15*10)</f>
        <v>0</v>
      </c>
      <c r="T11" s="60"/>
      <c r="U11" s="58"/>
      <c r="V11" s="62">
        <f t="shared" si="4"/>
        <v>0</v>
      </c>
      <c r="W11" s="63" t="str">
        <f t="shared" si="5"/>
        <v>不合格</v>
      </c>
      <c r="X11" s="84"/>
      <c r="Y11" s="84"/>
      <c r="Z11" s="84"/>
      <c r="AA11" s="84"/>
      <c r="AB11" s="84"/>
    </row>
    <row r="12" spans="1:28" ht="24.95" customHeight="1">
      <c r="A12" s="34" t="s">
        <v>64</v>
      </c>
      <c r="B12" s="35">
        <v>9</v>
      </c>
      <c r="C12" s="35" t="s">
        <v>1131</v>
      </c>
      <c r="D12" s="35" t="s">
        <v>473</v>
      </c>
      <c r="E12" s="33">
        <v>237.85</v>
      </c>
      <c r="F12" s="35" t="s">
        <v>440</v>
      </c>
      <c r="G12" s="35">
        <v>0</v>
      </c>
      <c r="H12" s="35">
        <v>0</v>
      </c>
      <c r="I12" s="35">
        <v>0</v>
      </c>
      <c r="J12" s="36">
        <v>0</v>
      </c>
      <c r="K12" s="36">
        <v>0</v>
      </c>
      <c r="L12" s="89">
        <v>262.32100456621004</v>
      </c>
      <c r="M12" s="52">
        <f t="shared" si="1"/>
        <v>0</v>
      </c>
      <c r="N12" s="57" cm="1">
        <f t="array" ref="N12">_xlfn.IFS(M12&gt;=1,30,M12&lt;1,M12*30)</f>
        <v>0</v>
      </c>
      <c r="O12" s="54">
        <f t="shared" si="0"/>
        <v>0</v>
      </c>
      <c r="P12" s="52">
        <f t="shared" si="2"/>
        <v>0</v>
      </c>
      <c r="Q12" s="57" cm="1">
        <f t="array" ref="Q12">_xlfn.IFS(P12&gt;=1,30,P12&lt;1,P12*30)</f>
        <v>0</v>
      </c>
      <c r="R12" s="65">
        <f t="shared" si="3"/>
        <v>0</v>
      </c>
      <c r="S12" s="57" cm="1">
        <f t="array" ref="S12">_xlfn.IFS(R12&gt;=0.15,10,R12&lt;0.15,R12/0.15*10)</f>
        <v>0</v>
      </c>
      <c r="T12" s="60"/>
      <c r="U12" s="58"/>
      <c r="V12" s="62">
        <f t="shared" si="4"/>
        <v>0</v>
      </c>
      <c r="W12" s="63" t="str">
        <f t="shared" si="5"/>
        <v>不合格</v>
      </c>
      <c r="X12" s="84"/>
      <c r="Y12" s="84"/>
      <c r="Z12" s="84"/>
      <c r="AA12" s="84"/>
      <c r="AB12" s="84"/>
    </row>
    <row r="13" spans="1:28" ht="24.95" customHeight="1">
      <c r="A13" s="34" t="s">
        <v>64</v>
      </c>
      <c r="B13" s="35">
        <v>10</v>
      </c>
      <c r="C13" s="35" t="s">
        <v>1130</v>
      </c>
      <c r="D13" s="35" t="s">
        <v>472</v>
      </c>
      <c r="E13" s="33">
        <v>190</v>
      </c>
      <c r="F13" s="35" t="s">
        <v>440</v>
      </c>
      <c r="G13" s="35">
        <v>0</v>
      </c>
      <c r="H13" s="35">
        <v>0</v>
      </c>
      <c r="I13" s="35">
        <v>0</v>
      </c>
      <c r="J13" s="36">
        <v>0</v>
      </c>
      <c r="K13" s="36">
        <v>0</v>
      </c>
      <c r="L13" s="89">
        <v>800</v>
      </c>
      <c r="M13" s="52">
        <f t="shared" si="1"/>
        <v>0</v>
      </c>
      <c r="N13" s="57" cm="1">
        <f t="array" ref="N13">_xlfn.IFS(M13&gt;=1,30,M13&lt;1,M13*30)</f>
        <v>0</v>
      </c>
      <c r="O13" s="54">
        <f t="shared" si="0"/>
        <v>0</v>
      </c>
      <c r="P13" s="52">
        <f t="shared" si="2"/>
        <v>0</v>
      </c>
      <c r="Q13" s="57" cm="1">
        <f t="array" ref="Q13">_xlfn.IFS(P13&gt;=1,30,P13&lt;1,P13*30)</f>
        <v>0</v>
      </c>
      <c r="R13" s="65">
        <f t="shared" si="3"/>
        <v>0</v>
      </c>
      <c r="S13" s="57" cm="1">
        <f t="array" ref="S13">_xlfn.IFS(R13&gt;=0.15,10,R13&lt;0.15,R13/0.15*10)</f>
        <v>0</v>
      </c>
      <c r="T13" s="60"/>
      <c r="U13" s="58"/>
      <c r="V13" s="62">
        <f t="shared" si="4"/>
        <v>0</v>
      </c>
      <c r="W13" s="63" t="str">
        <f t="shared" si="5"/>
        <v>不合格</v>
      </c>
      <c r="X13" s="84"/>
      <c r="Y13" s="84"/>
      <c r="Z13" s="84"/>
      <c r="AA13" s="84"/>
      <c r="AB13" s="84"/>
    </row>
    <row r="14" spans="1:28" ht="24.95" customHeight="1">
      <c r="A14" s="34" t="s">
        <v>64</v>
      </c>
      <c r="B14" s="35">
        <v>11</v>
      </c>
      <c r="C14" s="35" t="s">
        <v>1115</v>
      </c>
      <c r="D14" s="35" t="s">
        <v>442</v>
      </c>
      <c r="E14" s="33">
        <v>64.900000000000006</v>
      </c>
      <c r="F14" s="35" t="s">
        <v>455</v>
      </c>
      <c r="G14" s="35">
        <v>0</v>
      </c>
      <c r="H14" s="35">
        <v>0</v>
      </c>
      <c r="I14" s="35">
        <v>0</v>
      </c>
      <c r="J14" s="36">
        <v>0</v>
      </c>
      <c r="K14" s="36">
        <v>0</v>
      </c>
      <c r="L14" s="89">
        <v>800</v>
      </c>
      <c r="M14" s="52">
        <f t="shared" si="1"/>
        <v>0</v>
      </c>
      <c r="N14" s="57" cm="1">
        <f t="array" ref="N14">_xlfn.IFS(M14&gt;=1,30,M14&lt;1,M14*30)</f>
        <v>0</v>
      </c>
      <c r="O14" s="54">
        <f t="shared" si="0"/>
        <v>0</v>
      </c>
      <c r="P14" s="52">
        <f t="shared" si="2"/>
        <v>0</v>
      </c>
      <c r="Q14" s="57" cm="1">
        <f t="array" ref="Q14">_xlfn.IFS(P14&gt;=1,30,P14&lt;1,P14*30)</f>
        <v>0</v>
      </c>
      <c r="R14" s="65">
        <f t="shared" si="3"/>
        <v>0</v>
      </c>
      <c r="S14" s="57" cm="1">
        <f t="array" ref="S14">_xlfn.IFS(R14&gt;=0.15,10,R14&lt;0.15,R14/0.15*10)</f>
        <v>0</v>
      </c>
      <c r="T14" s="60"/>
      <c r="U14" s="58"/>
      <c r="V14" s="62">
        <f t="shared" si="4"/>
        <v>0</v>
      </c>
      <c r="W14" s="63" t="str">
        <f t="shared" si="5"/>
        <v>不合格</v>
      </c>
      <c r="X14" s="84"/>
      <c r="Y14" s="84"/>
      <c r="Z14" s="84"/>
      <c r="AA14" s="84"/>
      <c r="AB14" s="84"/>
    </row>
    <row r="15" spans="1:28" ht="24.95" customHeight="1">
      <c r="A15" s="34" t="s">
        <v>64</v>
      </c>
      <c r="B15" s="35">
        <v>12</v>
      </c>
      <c r="C15" s="35" t="s">
        <v>1114</v>
      </c>
      <c r="D15" s="35" t="s">
        <v>453</v>
      </c>
      <c r="E15" s="33">
        <v>58.5</v>
      </c>
      <c r="F15" s="35" t="s">
        <v>454</v>
      </c>
      <c r="G15" s="35">
        <v>652.30999999999995</v>
      </c>
      <c r="H15" s="35">
        <v>0</v>
      </c>
      <c r="I15" s="35">
        <v>0</v>
      </c>
      <c r="J15" s="36">
        <v>0</v>
      </c>
      <c r="K15" s="36">
        <v>0</v>
      </c>
      <c r="L15" s="89">
        <v>1400</v>
      </c>
      <c r="M15" s="52">
        <f t="shared" si="1"/>
        <v>0.46593571428571423</v>
      </c>
      <c r="N15" s="57" cm="1">
        <f t="array" ref="N15">_xlfn.IFS(M15&gt;=1,30,M15&lt;1,M15*30)</f>
        <v>13.978071428571427</v>
      </c>
      <c r="O15" s="54">
        <f t="shared" si="0"/>
        <v>0</v>
      </c>
      <c r="P15" s="52">
        <f t="shared" si="2"/>
        <v>0</v>
      </c>
      <c r="Q15" s="57" cm="1">
        <f t="array" ref="Q15">_xlfn.IFS(P15&gt;=1,30,P15&lt;1,P15*30)</f>
        <v>0</v>
      </c>
      <c r="R15" s="65">
        <f t="shared" si="3"/>
        <v>0</v>
      </c>
      <c r="S15" s="57" cm="1">
        <f t="array" ref="S15">_xlfn.IFS(R15&gt;=0.15,10,R15&lt;0.15,R15/0.15*10)</f>
        <v>0</v>
      </c>
      <c r="T15" s="60"/>
      <c r="U15" s="58"/>
      <c r="V15" s="62">
        <f t="shared" si="4"/>
        <v>13.978071428571427</v>
      </c>
      <c r="W15" s="63" t="str">
        <f t="shared" si="5"/>
        <v>不合格</v>
      </c>
      <c r="X15" s="84"/>
      <c r="Y15" s="84"/>
      <c r="Z15" s="84"/>
      <c r="AA15" s="84"/>
      <c r="AB15" s="84"/>
    </row>
    <row r="16" spans="1:28" ht="24.95" customHeight="1">
      <c r="A16" s="34" t="s">
        <v>64</v>
      </c>
      <c r="B16" s="35">
        <v>13</v>
      </c>
      <c r="C16" s="35" t="s">
        <v>1123</v>
      </c>
      <c r="D16" s="35" t="s">
        <v>463</v>
      </c>
      <c r="E16" s="33">
        <v>79.900000000000006</v>
      </c>
      <c r="F16" s="35" t="s">
        <v>464</v>
      </c>
      <c r="G16" s="35">
        <v>0</v>
      </c>
      <c r="H16" s="35">
        <v>0</v>
      </c>
      <c r="I16" s="35">
        <v>0</v>
      </c>
      <c r="J16" s="36">
        <v>0</v>
      </c>
      <c r="K16" s="36">
        <v>0</v>
      </c>
      <c r="L16" s="89">
        <v>1400</v>
      </c>
      <c r="M16" s="52">
        <f t="shared" si="1"/>
        <v>0</v>
      </c>
      <c r="N16" s="57" cm="1">
        <f t="array" ref="N16">_xlfn.IFS(M16&gt;=1,30,M16&lt;1,M16*30)</f>
        <v>0</v>
      </c>
      <c r="O16" s="54">
        <f t="shared" si="0"/>
        <v>0</v>
      </c>
      <c r="P16" s="52">
        <f t="shared" si="2"/>
        <v>0</v>
      </c>
      <c r="Q16" s="57" cm="1">
        <f t="array" ref="Q16">_xlfn.IFS(P16&gt;=1,30,P16&lt;1,P16*30)</f>
        <v>0</v>
      </c>
      <c r="R16" s="65">
        <f t="shared" si="3"/>
        <v>0</v>
      </c>
      <c r="S16" s="57" cm="1">
        <f t="array" ref="S16">_xlfn.IFS(R16&gt;=0.15,10,R16&lt;0.15,R16/0.15*10)</f>
        <v>0</v>
      </c>
      <c r="T16" s="60"/>
      <c r="U16" s="58"/>
      <c r="V16" s="62">
        <f t="shared" si="4"/>
        <v>0</v>
      </c>
      <c r="W16" s="63" t="str">
        <f t="shared" si="5"/>
        <v>不合格</v>
      </c>
      <c r="X16" s="84"/>
      <c r="Y16" s="84"/>
      <c r="Z16" s="84"/>
      <c r="AA16" s="84"/>
      <c r="AB16" s="84"/>
    </row>
    <row r="17" spans="1:28" ht="24.95" customHeight="1">
      <c r="A17" s="34" t="s">
        <v>64</v>
      </c>
      <c r="B17" s="35">
        <v>14</v>
      </c>
      <c r="C17" s="35" t="s">
        <v>1118</v>
      </c>
      <c r="D17" s="35" t="s">
        <v>458</v>
      </c>
      <c r="E17" s="33">
        <v>70</v>
      </c>
      <c r="F17" s="35" t="s">
        <v>440</v>
      </c>
      <c r="G17" s="35">
        <v>0</v>
      </c>
      <c r="H17" s="35">
        <v>0</v>
      </c>
      <c r="I17" s="35">
        <v>0</v>
      </c>
      <c r="J17" s="36">
        <v>0</v>
      </c>
      <c r="K17" s="36">
        <v>0</v>
      </c>
      <c r="L17" s="89">
        <v>1400</v>
      </c>
      <c r="M17" s="52">
        <f t="shared" si="1"/>
        <v>0</v>
      </c>
      <c r="N17" s="57" cm="1">
        <f t="array" ref="N17">_xlfn.IFS(M17&gt;=1,30,M17&lt;1,M17*30)</f>
        <v>0</v>
      </c>
      <c r="O17" s="54">
        <f t="shared" si="0"/>
        <v>0</v>
      </c>
      <c r="P17" s="52">
        <f t="shared" si="2"/>
        <v>0</v>
      </c>
      <c r="Q17" s="57" cm="1">
        <f t="array" ref="Q17">_xlfn.IFS(P17&gt;=1,30,P17&lt;1,P17*30)</f>
        <v>0</v>
      </c>
      <c r="R17" s="65">
        <f t="shared" si="3"/>
        <v>0</v>
      </c>
      <c r="S17" s="57" cm="1">
        <f t="array" ref="S17">_xlfn.IFS(R17&gt;=0.15,10,R17&lt;0.15,R17/0.15*10)</f>
        <v>0</v>
      </c>
      <c r="T17" s="60"/>
      <c r="U17" s="58"/>
      <c r="V17" s="62">
        <f t="shared" si="4"/>
        <v>0</v>
      </c>
      <c r="W17" s="63" t="str">
        <f t="shared" si="5"/>
        <v>不合格</v>
      </c>
      <c r="X17" s="84"/>
      <c r="Y17" s="84"/>
      <c r="Z17" s="84"/>
      <c r="AA17" s="84"/>
      <c r="AB17" s="84"/>
    </row>
    <row r="18" spans="1:28" ht="24.95" customHeight="1">
      <c r="A18" s="34" t="s">
        <v>64</v>
      </c>
      <c r="B18" s="35">
        <v>15</v>
      </c>
      <c r="C18" s="35" t="s">
        <v>1116</v>
      </c>
      <c r="D18" s="35" t="s">
        <v>456</v>
      </c>
      <c r="E18" s="33">
        <v>69.5</v>
      </c>
      <c r="F18" s="35" t="s">
        <v>440</v>
      </c>
      <c r="G18" s="35">
        <v>0</v>
      </c>
      <c r="H18" s="35">
        <v>0</v>
      </c>
      <c r="I18" s="35">
        <v>0</v>
      </c>
      <c r="J18" s="36">
        <v>0</v>
      </c>
      <c r="K18" s="36">
        <v>0</v>
      </c>
      <c r="L18" s="89">
        <v>1400</v>
      </c>
      <c r="M18" s="52">
        <f t="shared" si="1"/>
        <v>0</v>
      </c>
      <c r="N18" s="57" cm="1">
        <f t="array" ref="N18">_xlfn.IFS(M18&gt;=1,30,M18&lt;1,M18*30)</f>
        <v>0</v>
      </c>
      <c r="O18" s="54">
        <f t="shared" si="0"/>
        <v>0</v>
      </c>
      <c r="P18" s="52">
        <f t="shared" si="2"/>
        <v>0</v>
      </c>
      <c r="Q18" s="57" cm="1">
        <f t="array" ref="Q18">_xlfn.IFS(P18&gt;=1,30,P18&lt;1,P18*30)</f>
        <v>0</v>
      </c>
      <c r="R18" s="65">
        <f t="shared" si="3"/>
        <v>0</v>
      </c>
      <c r="S18" s="57" cm="1">
        <f t="array" ref="S18">_xlfn.IFS(R18&gt;=0.15,10,R18&lt;0.15,R18/0.15*10)</f>
        <v>0</v>
      </c>
      <c r="T18" s="60"/>
      <c r="U18" s="58"/>
      <c r="V18" s="62">
        <f t="shared" si="4"/>
        <v>0</v>
      </c>
      <c r="W18" s="63" t="str">
        <f t="shared" si="5"/>
        <v>不合格</v>
      </c>
      <c r="X18" s="84"/>
      <c r="Y18" s="84"/>
      <c r="Z18" s="84"/>
      <c r="AA18" s="84"/>
      <c r="AB18" s="84"/>
    </row>
    <row r="19" spans="1:28" ht="24.95" customHeight="1">
      <c r="A19" s="34" t="s">
        <v>64</v>
      </c>
      <c r="B19" s="35">
        <v>16</v>
      </c>
      <c r="C19" s="35" t="s">
        <v>1124</v>
      </c>
      <c r="D19" s="35" t="s">
        <v>465</v>
      </c>
      <c r="E19" s="33">
        <v>99.8</v>
      </c>
      <c r="F19" s="35" t="s">
        <v>440</v>
      </c>
      <c r="G19" s="35">
        <v>0</v>
      </c>
      <c r="H19" s="35">
        <v>0</v>
      </c>
      <c r="I19" s="35">
        <v>0</v>
      </c>
      <c r="J19" s="36">
        <v>0</v>
      </c>
      <c r="K19" s="36">
        <v>0</v>
      </c>
      <c r="L19" s="89">
        <v>800</v>
      </c>
      <c r="M19" s="52">
        <f t="shared" si="1"/>
        <v>0</v>
      </c>
      <c r="N19" s="57" cm="1">
        <f t="array" ref="N19">_xlfn.IFS(M19&gt;=1,30,M19&lt;1,M19*30)</f>
        <v>0</v>
      </c>
      <c r="O19" s="54">
        <f t="shared" si="0"/>
        <v>0</v>
      </c>
      <c r="P19" s="52">
        <f t="shared" si="2"/>
        <v>0</v>
      </c>
      <c r="Q19" s="57" cm="1">
        <f t="array" ref="Q19">_xlfn.IFS(P19&gt;=1,30,P19&lt;1,P19*30)</f>
        <v>0</v>
      </c>
      <c r="R19" s="65">
        <f t="shared" si="3"/>
        <v>0</v>
      </c>
      <c r="S19" s="57" cm="1">
        <f t="array" ref="S19">_xlfn.IFS(R19&gt;=0.15,10,R19&lt;0.15,R19/0.15*10)</f>
        <v>0</v>
      </c>
      <c r="T19" s="60"/>
      <c r="U19" s="58"/>
      <c r="V19" s="62">
        <f t="shared" si="4"/>
        <v>0</v>
      </c>
      <c r="W19" s="63" t="str">
        <f t="shared" si="5"/>
        <v>不合格</v>
      </c>
      <c r="X19" s="84"/>
      <c r="Y19" s="84"/>
      <c r="Z19" s="84"/>
      <c r="AA19" s="84"/>
      <c r="AB19" s="84"/>
    </row>
    <row r="20" spans="1:28" ht="24.95" customHeight="1">
      <c r="A20" s="34" t="s">
        <v>64</v>
      </c>
      <c r="B20" s="35">
        <v>17</v>
      </c>
      <c r="C20" s="35" t="s">
        <v>1109</v>
      </c>
      <c r="D20" s="35" t="s">
        <v>439</v>
      </c>
      <c r="E20" s="33">
        <v>43</v>
      </c>
      <c r="F20" s="35" t="s">
        <v>440</v>
      </c>
      <c r="G20" s="35">
        <v>0</v>
      </c>
      <c r="H20" s="35">
        <v>0</v>
      </c>
      <c r="I20" s="35">
        <v>0</v>
      </c>
      <c r="J20" s="36">
        <v>0</v>
      </c>
      <c r="K20" s="36">
        <v>0</v>
      </c>
      <c r="L20" s="89">
        <v>800</v>
      </c>
      <c r="M20" s="52">
        <f t="shared" si="1"/>
        <v>0</v>
      </c>
      <c r="N20" s="57" cm="1">
        <f t="array" ref="N20">_xlfn.IFS(M20&gt;=1,30,M20&lt;1,M20*30)</f>
        <v>0</v>
      </c>
      <c r="O20" s="54">
        <f t="shared" si="0"/>
        <v>0</v>
      </c>
      <c r="P20" s="52">
        <f t="shared" si="2"/>
        <v>0</v>
      </c>
      <c r="Q20" s="57" cm="1">
        <f t="array" ref="Q20">_xlfn.IFS(P20&gt;=1,30,P20&lt;1,P20*30)</f>
        <v>0</v>
      </c>
      <c r="R20" s="65">
        <f t="shared" si="3"/>
        <v>0</v>
      </c>
      <c r="S20" s="57" cm="1">
        <f t="array" ref="S20">_xlfn.IFS(R20&gt;=0.15,10,R20&lt;0.15,R20/0.15*10)</f>
        <v>0</v>
      </c>
      <c r="T20" s="60"/>
      <c r="U20" s="58"/>
      <c r="V20" s="62">
        <f t="shared" si="4"/>
        <v>0</v>
      </c>
      <c r="W20" s="63" t="str">
        <f t="shared" si="5"/>
        <v>不合格</v>
      </c>
      <c r="X20" s="84"/>
      <c r="Y20" s="84"/>
      <c r="Z20" s="84"/>
      <c r="AA20" s="84"/>
      <c r="AB20" s="84"/>
    </row>
    <row r="21" spans="1:28" ht="24.95" customHeight="1">
      <c r="A21" s="34" t="s">
        <v>64</v>
      </c>
      <c r="B21" s="35">
        <v>18</v>
      </c>
      <c r="C21" s="35" t="s">
        <v>1128</v>
      </c>
      <c r="D21" s="35" t="s">
        <v>469</v>
      </c>
      <c r="E21" s="33">
        <v>144.80000000000001</v>
      </c>
      <c r="F21" s="35" t="s">
        <v>470</v>
      </c>
      <c r="G21" s="35">
        <v>0</v>
      </c>
      <c r="H21" s="35">
        <v>0</v>
      </c>
      <c r="I21" s="35">
        <v>0</v>
      </c>
      <c r="J21" s="36">
        <v>0</v>
      </c>
      <c r="K21" s="36">
        <v>0</v>
      </c>
      <c r="L21" s="89">
        <v>1400</v>
      </c>
      <c r="M21" s="52">
        <f t="shared" si="1"/>
        <v>0</v>
      </c>
      <c r="N21" s="57" cm="1">
        <f t="array" ref="N21">_xlfn.IFS(M21&gt;=1,30,M21&lt;1,M21*30)</f>
        <v>0</v>
      </c>
      <c r="O21" s="54">
        <f t="shared" si="0"/>
        <v>0</v>
      </c>
      <c r="P21" s="52">
        <f t="shared" si="2"/>
        <v>0</v>
      </c>
      <c r="Q21" s="57" cm="1">
        <f t="array" ref="Q21">_xlfn.IFS(P21&gt;=1,30,P21&lt;1,P21*30)</f>
        <v>0</v>
      </c>
      <c r="R21" s="65">
        <f t="shared" si="3"/>
        <v>0</v>
      </c>
      <c r="S21" s="57" cm="1">
        <f t="array" ref="S21">_xlfn.IFS(R21&gt;=0.15,10,R21&lt;0.15,R21/0.15*10)</f>
        <v>0</v>
      </c>
      <c r="T21" s="60"/>
      <c r="U21" s="58"/>
      <c r="V21" s="62">
        <f t="shared" si="4"/>
        <v>0</v>
      </c>
      <c r="W21" s="63" t="str">
        <f t="shared" si="5"/>
        <v>不合格</v>
      </c>
      <c r="X21" s="84"/>
      <c r="Y21" s="84"/>
      <c r="Z21" s="84"/>
      <c r="AA21" s="84"/>
      <c r="AB21" s="84"/>
    </row>
    <row r="22" spans="1:28" ht="24.95" customHeight="1">
      <c r="A22" s="34" t="s">
        <v>64</v>
      </c>
      <c r="B22" s="35">
        <v>19</v>
      </c>
      <c r="C22" s="35" t="s">
        <v>1129</v>
      </c>
      <c r="D22" s="35" t="s">
        <v>471</v>
      </c>
      <c r="E22" s="33">
        <v>169.5</v>
      </c>
      <c r="F22" s="35" t="s">
        <v>449</v>
      </c>
      <c r="G22" s="35">
        <v>2196.91</v>
      </c>
      <c r="H22" s="35">
        <v>0</v>
      </c>
      <c r="I22" s="35">
        <v>631</v>
      </c>
      <c r="J22" s="36">
        <v>34861.800000000003</v>
      </c>
      <c r="K22" s="36">
        <v>0</v>
      </c>
      <c r="L22" s="89">
        <v>1400</v>
      </c>
      <c r="M22" s="52">
        <f t="shared" si="1"/>
        <v>1.5692214285714285</v>
      </c>
      <c r="N22" s="57" cm="1">
        <f t="array" ref="N22">_xlfn.IFS(M22&gt;=1,30,M22&lt;1,M22*30)</f>
        <v>30</v>
      </c>
      <c r="O22" s="54">
        <f t="shared" si="0"/>
        <v>2.0567433628318584E-2</v>
      </c>
      <c r="P22" s="52">
        <f t="shared" si="2"/>
        <v>2.6034726111795674</v>
      </c>
      <c r="Q22" s="57" cm="1">
        <f t="array" ref="Q22">_xlfn.IFS(P22&gt;=1,30,P22&lt;1,P22*30)</f>
        <v>30</v>
      </c>
      <c r="R22" s="65">
        <f t="shared" si="3"/>
        <v>0</v>
      </c>
      <c r="S22" s="57" cm="1">
        <f t="array" ref="S22">_xlfn.IFS(R22&gt;=0.15,10,R22&lt;0.15,R22/0.15*10)</f>
        <v>0</v>
      </c>
      <c r="T22" s="60"/>
      <c r="U22" s="58"/>
      <c r="V22" s="62">
        <f t="shared" si="4"/>
        <v>60</v>
      </c>
      <c r="W22" s="63" t="str">
        <f t="shared" si="5"/>
        <v>合格</v>
      </c>
      <c r="X22" s="84"/>
      <c r="Y22" s="84"/>
      <c r="Z22" s="84"/>
      <c r="AA22" s="84"/>
      <c r="AB22" s="84"/>
    </row>
    <row r="23" spans="1:28" ht="24.95" customHeight="1">
      <c r="A23" s="34" t="s">
        <v>64</v>
      </c>
      <c r="B23" s="35">
        <v>20</v>
      </c>
      <c r="C23" s="35" t="s">
        <v>1110</v>
      </c>
      <c r="D23" s="35" t="s">
        <v>21</v>
      </c>
      <c r="E23" s="33">
        <v>44.1</v>
      </c>
      <c r="F23" s="35" t="s">
        <v>441</v>
      </c>
      <c r="G23" s="35">
        <v>1198.55</v>
      </c>
      <c r="H23" s="35">
        <v>0</v>
      </c>
      <c r="I23" s="35">
        <v>2808</v>
      </c>
      <c r="J23" s="36">
        <v>96685.79</v>
      </c>
      <c r="K23" s="36">
        <v>0</v>
      </c>
      <c r="L23" s="89">
        <v>1400</v>
      </c>
      <c r="M23" s="52">
        <f t="shared" si="1"/>
        <v>0.85610714285714284</v>
      </c>
      <c r="N23" s="57" cm="1">
        <f t="array" ref="N23">_xlfn.IFS(M23&gt;=1,30,M23&lt;1,M23*30)</f>
        <v>25.683214285714286</v>
      </c>
      <c r="O23" s="54">
        <f t="shared" si="0"/>
        <v>0.21924215419501134</v>
      </c>
      <c r="P23" s="52">
        <f t="shared" si="2"/>
        <v>27.75217141709004</v>
      </c>
      <c r="Q23" s="57" cm="1">
        <f t="array" ref="Q23">_xlfn.IFS(P23&gt;=1,30,P23&lt;1,P23*30)</f>
        <v>30</v>
      </c>
      <c r="R23" s="65">
        <f t="shared" si="3"/>
        <v>0</v>
      </c>
      <c r="S23" s="57" cm="1">
        <f t="array" ref="S23">_xlfn.IFS(R23&gt;=0.15,10,R23&lt;0.15,R23/0.15*10)</f>
        <v>0</v>
      </c>
      <c r="T23" s="60"/>
      <c r="U23" s="58"/>
      <c r="V23" s="62">
        <f t="shared" si="4"/>
        <v>55.683214285714286</v>
      </c>
      <c r="W23" s="63" t="str">
        <f t="shared" si="5"/>
        <v>不合格</v>
      </c>
      <c r="X23" s="84"/>
      <c r="Y23" s="84"/>
      <c r="Z23" s="84"/>
      <c r="AA23" s="84"/>
      <c r="AB23" s="84"/>
    </row>
    <row r="24" spans="1:28" ht="24.95" customHeight="1">
      <c r="A24" s="34" t="s">
        <v>64</v>
      </c>
      <c r="B24" s="35">
        <v>21</v>
      </c>
      <c r="C24" s="35" t="s">
        <v>1113</v>
      </c>
      <c r="D24" s="35" t="s">
        <v>20</v>
      </c>
      <c r="E24" s="33">
        <v>51.95</v>
      </c>
      <c r="F24" s="35" t="s">
        <v>451</v>
      </c>
      <c r="G24" s="35">
        <v>111.16</v>
      </c>
      <c r="H24" s="35">
        <v>0</v>
      </c>
      <c r="I24" s="35">
        <v>266</v>
      </c>
      <c r="J24" s="36">
        <v>6357.5</v>
      </c>
      <c r="K24" s="36">
        <v>0</v>
      </c>
      <c r="L24" s="89">
        <v>1400</v>
      </c>
      <c r="M24" s="52">
        <f t="shared" si="1"/>
        <v>7.9399999999999998E-2</v>
      </c>
      <c r="N24" s="57" cm="1">
        <f t="array" ref="N24">_xlfn.IFS(M24&gt;=1,30,M24&lt;1,M24*30)</f>
        <v>2.3820000000000001</v>
      </c>
      <c r="O24" s="54">
        <f t="shared" si="0"/>
        <v>1.2237728585178055E-2</v>
      </c>
      <c r="P24" s="52">
        <f t="shared" si="2"/>
        <v>1.5490795677440574</v>
      </c>
      <c r="Q24" s="57" cm="1">
        <f t="array" ref="Q24">_xlfn.IFS(P24&gt;=1,30,P24&lt;1,P24*30)</f>
        <v>30</v>
      </c>
      <c r="R24" s="65">
        <f t="shared" si="3"/>
        <v>0</v>
      </c>
      <c r="S24" s="57" cm="1">
        <f t="array" ref="S24">_xlfn.IFS(R24&gt;=0.15,10,R24&lt;0.15,R24/0.15*10)</f>
        <v>0</v>
      </c>
      <c r="T24" s="60"/>
      <c r="U24" s="58"/>
      <c r="V24" s="62">
        <f t="shared" si="4"/>
        <v>32.381999999999998</v>
      </c>
      <c r="W24" s="63" t="str">
        <f t="shared" si="5"/>
        <v>不合格</v>
      </c>
      <c r="X24" s="84"/>
      <c r="Y24" s="84"/>
      <c r="Z24" s="84"/>
      <c r="AA24" s="84"/>
      <c r="AB24" s="84"/>
    </row>
    <row r="25" spans="1:28" ht="24.95" customHeight="1">
      <c r="A25" s="34" t="s">
        <v>64</v>
      </c>
      <c r="B25" s="35">
        <v>22</v>
      </c>
      <c r="C25" s="35" t="s">
        <v>1122</v>
      </c>
      <c r="D25" s="35" t="s">
        <v>462</v>
      </c>
      <c r="E25" s="33">
        <v>76.8</v>
      </c>
      <c r="F25" s="35" t="s">
        <v>454</v>
      </c>
      <c r="G25" s="35">
        <v>2031.31</v>
      </c>
      <c r="H25" s="35">
        <v>0</v>
      </c>
      <c r="I25" s="35">
        <v>80</v>
      </c>
      <c r="J25" s="36">
        <v>0</v>
      </c>
      <c r="K25" s="36">
        <v>0</v>
      </c>
      <c r="L25" s="89">
        <v>1400</v>
      </c>
      <c r="M25" s="52">
        <f t="shared" si="1"/>
        <v>1.4509357142857142</v>
      </c>
      <c r="N25" s="57" cm="1">
        <f t="array" ref="N25">_xlfn.IFS(M25&gt;=1,30,M25&lt;1,M25*30)</f>
        <v>30</v>
      </c>
      <c r="O25" s="54">
        <f t="shared" si="0"/>
        <v>0</v>
      </c>
      <c r="P25" s="52">
        <f t="shared" si="2"/>
        <v>0</v>
      </c>
      <c r="Q25" s="57" cm="1">
        <f t="array" ref="Q25">_xlfn.IFS(P25&gt;=1,30,P25&lt;1,P25*30)</f>
        <v>0</v>
      </c>
      <c r="R25" s="65">
        <f t="shared" si="3"/>
        <v>0</v>
      </c>
      <c r="S25" s="57" cm="1">
        <f t="array" ref="S25">_xlfn.IFS(R25&gt;=0.15,10,R25&lt;0.15,R25/0.15*10)</f>
        <v>0</v>
      </c>
      <c r="T25" s="60"/>
      <c r="U25" s="58"/>
      <c r="V25" s="62">
        <f t="shared" si="4"/>
        <v>30</v>
      </c>
      <c r="W25" s="63" t="str">
        <f t="shared" si="5"/>
        <v>不合格</v>
      </c>
      <c r="X25" s="84"/>
      <c r="Y25" s="84"/>
      <c r="Z25" s="84"/>
      <c r="AA25" s="84"/>
      <c r="AB25" s="84"/>
    </row>
    <row r="26" spans="1:28" ht="24.95" customHeight="1">
      <c r="A26" s="34" t="s">
        <v>64</v>
      </c>
      <c r="B26" s="35">
        <v>23</v>
      </c>
      <c r="C26" s="35" t="s">
        <v>1112</v>
      </c>
      <c r="D26" s="35" t="s">
        <v>443</v>
      </c>
      <c r="E26" s="33">
        <v>48</v>
      </c>
      <c r="F26" s="35" t="s">
        <v>444</v>
      </c>
      <c r="G26" s="35">
        <v>5662.78</v>
      </c>
      <c r="H26" s="35">
        <v>0</v>
      </c>
      <c r="I26" s="35">
        <v>76</v>
      </c>
      <c r="J26" s="36">
        <v>0</v>
      </c>
      <c r="K26" s="36">
        <v>0</v>
      </c>
      <c r="L26" s="89">
        <v>1400</v>
      </c>
      <c r="M26" s="52">
        <f t="shared" si="1"/>
        <v>4.0448428571428572</v>
      </c>
      <c r="N26" s="57" cm="1">
        <f t="array" ref="N26">_xlfn.IFS(M26&gt;=1,30,M26&lt;1,M26*30)</f>
        <v>30</v>
      </c>
      <c r="O26" s="54">
        <f t="shared" si="0"/>
        <v>0</v>
      </c>
      <c r="P26" s="52">
        <f t="shared" si="2"/>
        <v>0</v>
      </c>
      <c r="Q26" s="57" cm="1">
        <f t="array" ref="Q26">_xlfn.IFS(P26&gt;=1,30,P26&lt;1,P26*30)</f>
        <v>0</v>
      </c>
      <c r="R26" s="65">
        <f t="shared" si="3"/>
        <v>0</v>
      </c>
      <c r="S26" s="57" cm="1">
        <f t="array" ref="S26">_xlfn.IFS(R26&gt;=0.15,10,R26&lt;0.15,R26/0.15*10)</f>
        <v>0</v>
      </c>
      <c r="T26" s="60"/>
      <c r="U26" s="58"/>
      <c r="V26" s="62">
        <f t="shared" si="4"/>
        <v>30</v>
      </c>
      <c r="W26" s="63" t="str">
        <f t="shared" si="5"/>
        <v>不合格</v>
      </c>
      <c r="X26" s="84"/>
      <c r="Y26" s="84"/>
      <c r="Z26" s="84"/>
      <c r="AA26" s="84"/>
      <c r="AB26" s="84"/>
    </row>
    <row r="27" spans="1:28" ht="24.95" customHeight="1">
      <c r="A27" s="34" t="s">
        <v>64</v>
      </c>
      <c r="B27" s="35">
        <v>24</v>
      </c>
      <c r="C27" s="35" t="s">
        <v>1111</v>
      </c>
      <c r="D27" s="35" t="s">
        <v>442</v>
      </c>
      <c r="E27" s="33">
        <v>46.9</v>
      </c>
      <c r="F27" s="35" t="s">
        <v>434</v>
      </c>
      <c r="G27" s="35">
        <v>520.70000000000005</v>
      </c>
      <c r="H27" s="35">
        <v>0</v>
      </c>
      <c r="I27" s="35">
        <v>682</v>
      </c>
      <c r="J27" s="36">
        <v>0</v>
      </c>
      <c r="K27" s="36">
        <v>0</v>
      </c>
      <c r="L27" s="89">
        <v>800</v>
      </c>
      <c r="M27" s="52">
        <f t="shared" si="1"/>
        <v>0.65087500000000009</v>
      </c>
      <c r="N27" s="57" cm="1">
        <f t="array" ref="N27">_xlfn.IFS(M27&gt;=1,30,M27&lt;1,M27*30)</f>
        <v>19.526250000000005</v>
      </c>
      <c r="O27" s="54">
        <f t="shared" si="0"/>
        <v>0</v>
      </c>
      <c r="P27" s="52">
        <f t="shared" si="2"/>
        <v>0</v>
      </c>
      <c r="Q27" s="57" cm="1">
        <f t="array" ref="Q27">_xlfn.IFS(P27&gt;=1,30,P27&lt;1,P27*30)</f>
        <v>0</v>
      </c>
      <c r="R27" s="65">
        <f t="shared" si="3"/>
        <v>0</v>
      </c>
      <c r="S27" s="57" cm="1">
        <f t="array" ref="S27">_xlfn.IFS(R27&gt;=0.15,10,R27&lt;0.15,R27/0.15*10)</f>
        <v>0</v>
      </c>
      <c r="T27" s="60"/>
      <c r="U27" s="58"/>
      <c r="V27" s="62">
        <f t="shared" si="4"/>
        <v>19.526250000000005</v>
      </c>
      <c r="W27" s="63" t="str">
        <f t="shared" si="5"/>
        <v>不合格</v>
      </c>
      <c r="X27" s="84"/>
      <c r="Y27" s="84"/>
      <c r="Z27" s="84"/>
      <c r="AA27" s="84"/>
      <c r="AB27" s="84"/>
    </row>
    <row r="28" spans="1:28" ht="24.95" customHeight="1">
      <c r="A28" s="34" t="s">
        <v>64</v>
      </c>
      <c r="B28" s="35">
        <v>25</v>
      </c>
      <c r="C28" s="35">
        <v>20134330</v>
      </c>
      <c r="D28" s="35" t="s">
        <v>435</v>
      </c>
      <c r="E28" s="33">
        <v>41.789000000000001</v>
      </c>
      <c r="F28" s="35" t="s">
        <v>436</v>
      </c>
      <c r="G28" s="35">
        <v>881.11</v>
      </c>
      <c r="H28" s="35">
        <v>0</v>
      </c>
      <c r="I28" s="35">
        <v>179</v>
      </c>
      <c r="J28" s="36">
        <v>0</v>
      </c>
      <c r="K28" s="36">
        <v>0</v>
      </c>
      <c r="L28" s="89">
        <v>1400</v>
      </c>
      <c r="M28" s="52">
        <f t="shared" si="1"/>
        <v>0.62936428571428571</v>
      </c>
      <c r="N28" s="57" cm="1">
        <f t="array" ref="N28">_xlfn.IFS(M28&gt;=1,30,M28&lt;1,M28*30)</f>
        <v>18.880928571428573</v>
      </c>
      <c r="O28" s="54">
        <f t="shared" si="0"/>
        <v>0</v>
      </c>
      <c r="P28" s="52">
        <f t="shared" si="2"/>
        <v>0</v>
      </c>
      <c r="Q28" s="57" cm="1">
        <f t="array" ref="Q28">_xlfn.IFS(P28&gt;=1,30,P28&lt;1,P28*30)</f>
        <v>0</v>
      </c>
      <c r="R28" s="65">
        <f t="shared" si="3"/>
        <v>0</v>
      </c>
      <c r="S28" s="57" cm="1">
        <f t="array" ref="S28">_xlfn.IFS(R28&gt;=0.15,10,R28&lt;0.15,R28/0.15*10)</f>
        <v>0</v>
      </c>
      <c r="T28" s="60"/>
      <c r="U28" s="58"/>
      <c r="V28" s="62">
        <f t="shared" si="4"/>
        <v>18.880928571428573</v>
      </c>
      <c r="W28" s="63" t="str">
        <f t="shared" si="5"/>
        <v>不合格</v>
      </c>
      <c r="X28" s="84"/>
      <c r="Y28" s="84"/>
      <c r="Z28" s="84"/>
      <c r="AA28" s="84"/>
      <c r="AB28" s="84"/>
    </row>
    <row r="29" spans="1:28" ht="24.95" customHeight="1">
      <c r="A29" s="34" t="s">
        <v>64</v>
      </c>
      <c r="B29" s="35">
        <v>26</v>
      </c>
      <c r="C29" s="35">
        <v>20154163</v>
      </c>
      <c r="D29" s="35" t="s">
        <v>437</v>
      </c>
      <c r="E29" s="33">
        <v>41.88</v>
      </c>
      <c r="F29" s="35" t="s">
        <v>438</v>
      </c>
      <c r="G29" s="35">
        <v>0</v>
      </c>
      <c r="H29" s="35">
        <v>0</v>
      </c>
      <c r="I29" s="35">
        <v>0</v>
      </c>
      <c r="J29" s="36">
        <v>0</v>
      </c>
      <c r="K29" s="36">
        <v>0</v>
      </c>
      <c r="L29" s="89">
        <v>1400</v>
      </c>
      <c r="M29" s="52">
        <f t="shared" si="1"/>
        <v>0</v>
      </c>
      <c r="N29" s="57" cm="1">
        <f t="array" ref="N29">_xlfn.IFS(M29&gt;=1,30,M29&lt;1,M29*30)</f>
        <v>0</v>
      </c>
      <c r="O29" s="54">
        <f t="shared" si="0"/>
        <v>0</v>
      </c>
      <c r="P29" s="52">
        <f t="shared" si="2"/>
        <v>0</v>
      </c>
      <c r="Q29" s="57" cm="1">
        <f t="array" ref="Q29">_xlfn.IFS(P29&gt;=1,30,P29&lt;1,P29*30)</f>
        <v>0</v>
      </c>
      <c r="R29" s="65">
        <f t="shared" si="3"/>
        <v>0</v>
      </c>
      <c r="S29" s="57" cm="1">
        <f t="array" ref="S29">_xlfn.IFS(R29&gt;=0.15,10,R29&lt;0.15,R29/0.15*10)</f>
        <v>0</v>
      </c>
      <c r="T29" s="60"/>
      <c r="U29" s="58"/>
      <c r="V29" s="62">
        <f t="shared" si="4"/>
        <v>0</v>
      </c>
      <c r="W29" s="63" t="str">
        <f t="shared" si="5"/>
        <v>不合格</v>
      </c>
      <c r="X29" s="84"/>
      <c r="Y29" s="84"/>
      <c r="Z29" s="84"/>
      <c r="AA29" s="84"/>
      <c r="AB29" s="84"/>
    </row>
    <row r="30" spans="1:28" ht="24.95" customHeight="1">
      <c r="A30" s="34" t="s">
        <v>64</v>
      </c>
      <c r="B30" s="35">
        <v>27</v>
      </c>
      <c r="C30" s="35">
        <v>20154821</v>
      </c>
      <c r="D30" s="35" t="s">
        <v>446</v>
      </c>
      <c r="E30" s="33">
        <v>48.8</v>
      </c>
      <c r="F30" s="35" t="s">
        <v>447</v>
      </c>
      <c r="G30" s="35">
        <v>0</v>
      </c>
      <c r="H30" s="35">
        <v>0</v>
      </c>
      <c r="I30" s="35">
        <v>0</v>
      </c>
      <c r="J30" s="36">
        <v>0</v>
      </c>
      <c r="K30" s="36">
        <v>0</v>
      </c>
      <c r="L30" s="89">
        <v>1400</v>
      </c>
      <c r="M30" s="52">
        <f t="shared" si="1"/>
        <v>0</v>
      </c>
      <c r="N30" s="57" cm="1">
        <f t="array" ref="N30">_xlfn.IFS(M30&gt;=1,30,M30&lt;1,M30*30)</f>
        <v>0</v>
      </c>
      <c r="O30" s="54">
        <f t="shared" si="0"/>
        <v>0</v>
      </c>
      <c r="P30" s="52">
        <f t="shared" si="2"/>
        <v>0</v>
      </c>
      <c r="Q30" s="57" cm="1">
        <f t="array" ref="Q30">_xlfn.IFS(P30&gt;=1,30,P30&lt;1,P30*30)</f>
        <v>0</v>
      </c>
      <c r="R30" s="65">
        <f t="shared" si="3"/>
        <v>0</v>
      </c>
      <c r="S30" s="57" cm="1">
        <f t="array" ref="S30">_xlfn.IFS(R30&gt;=0.15,10,R30&lt;0.15,R30/0.15*10)</f>
        <v>0</v>
      </c>
      <c r="T30" s="60"/>
      <c r="U30" s="58"/>
      <c r="V30" s="62">
        <f t="shared" si="4"/>
        <v>0</v>
      </c>
      <c r="W30" s="63" t="str">
        <f t="shared" si="5"/>
        <v>不合格</v>
      </c>
      <c r="X30" s="84"/>
      <c r="Y30" s="84"/>
      <c r="Z30" s="84"/>
      <c r="AA30" s="84"/>
      <c r="AB30" s="84"/>
    </row>
    <row r="31" spans="1:28" ht="24.95" customHeight="1">
      <c r="A31" s="34" t="s">
        <v>64</v>
      </c>
      <c r="B31" s="35">
        <v>28</v>
      </c>
      <c r="C31" s="35">
        <v>20133968</v>
      </c>
      <c r="D31" s="35" t="s">
        <v>433</v>
      </c>
      <c r="E31" s="33">
        <v>40.5</v>
      </c>
      <c r="F31" s="35" t="s">
        <v>434</v>
      </c>
      <c r="G31" s="35">
        <v>1134.3599999999999</v>
      </c>
      <c r="H31" s="35">
        <v>0</v>
      </c>
      <c r="I31" s="35">
        <v>4563</v>
      </c>
      <c r="J31" s="36">
        <v>35188.800000000003</v>
      </c>
      <c r="K31" s="36">
        <v>0</v>
      </c>
      <c r="L31" s="89">
        <v>1400</v>
      </c>
      <c r="M31" s="52">
        <f t="shared" si="1"/>
        <v>0.81025714285714279</v>
      </c>
      <c r="N31" s="57" cm="1">
        <f t="array" ref="N31">_xlfn.IFS(M31&gt;=1,30,M31&lt;1,M31*30)</f>
        <v>24.307714285714283</v>
      </c>
      <c r="O31" s="54">
        <f t="shared" si="0"/>
        <v>8.6885925925925936E-2</v>
      </c>
      <c r="P31" s="52">
        <f t="shared" si="2"/>
        <v>10.998218471636193</v>
      </c>
      <c r="Q31" s="57" cm="1">
        <f t="array" ref="Q31">_xlfn.IFS(P31&gt;=1,30,P31&lt;1,P31*30)</f>
        <v>30</v>
      </c>
      <c r="R31" s="65">
        <f t="shared" si="3"/>
        <v>0</v>
      </c>
      <c r="S31" s="57" cm="1">
        <f t="array" ref="S31">_xlfn.IFS(R31&gt;=0.15,10,R31&lt;0.15,R31/0.15*10)</f>
        <v>0</v>
      </c>
      <c r="T31" s="60"/>
      <c r="U31" s="58"/>
      <c r="V31" s="62">
        <f t="shared" si="4"/>
        <v>54.307714285714283</v>
      </c>
      <c r="W31" s="63" t="str">
        <f t="shared" si="5"/>
        <v>不合格</v>
      </c>
      <c r="X31" s="84"/>
      <c r="Y31" s="84"/>
      <c r="Z31" s="84"/>
      <c r="AA31" s="84"/>
      <c r="AB31" s="84"/>
    </row>
    <row r="32" spans="1:28" ht="24.95" customHeight="1">
      <c r="A32" s="34" t="s">
        <v>64</v>
      </c>
      <c r="B32" s="35">
        <v>29</v>
      </c>
      <c r="C32" s="35">
        <v>20135163</v>
      </c>
      <c r="D32" s="35" t="s">
        <v>416</v>
      </c>
      <c r="E32" s="33">
        <v>48.56</v>
      </c>
      <c r="F32" s="35" t="s">
        <v>445</v>
      </c>
      <c r="G32" s="35">
        <v>873.53</v>
      </c>
      <c r="H32" s="35">
        <v>0</v>
      </c>
      <c r="I32" s="35">
        <v>1116</v>
      </c>
      <c r="J32" s="36">
        <v>630</v>
      </c>
      <c r="K32" s="36">
        <v>0</v>
      </c>
      <c r="L32" s="89">
        <v>1400</v>
      </c>
      <c r="M32" s="52">
        <f t="shared" si="1"/>
        <v>0.62395</v>
      </c>
      <c r="N32" s="57" cm="1">
        <f t="array" ref="N32">_xlfn.IFS(M32&gt;=1,30,M32&lt;1,M32*30)</f>
        <v>18.718499999999999</v>
      </c>
      <c r="O32" s="54">
        <f t="shared" si="0"/>
        <v>1.2973640856672156E-3</v>
      </c>
      <c r="P32" s="52">
        <f t="shared" si="2"/>
        <v>0.16422330198319182</v>
      </c>
      <c r="Q32" s="57" cm="1">
        <f t="array" ref="Q32">_xlfn.IFS(P32&gt;=1,30,P32&lt;1,P32*30)</f>
        <v>4.9266990594957543</v>
      </c>
      <c r="R32" s="65">
        <f t="shared" si="3"/>
        <v>0</v>
      </c>
      <c r="S32" s="57" cm="1">
        <f t="array" ref="S32">_xlfn.IFS(R32&gt;=0.15,10,R32&lt;0.15,R32/0.15*10)</f>
        <v>0</v>
      </c>
      <c r="T32" s="60"/>
      <c r="U32" s="58"/>
      <c r="V32" s="62">
        <f t="shared" si="4"/>
        <v>23.645199059495752</v>
      </c>
      <c r="W32" s="63" t="str">
        <f t="shared" si="5"/>
        <v>不合格</v>
      </c>
      <c r="X32" s="84"/>
      <c r="Y32" s="84"/>
      <c r="Z32" s="84"/>
      <c r="AA32" s="84"/>
      <c r="AB32" s="84"/>
    </row>
    <row r="33" spans="1:28" ht="24.95" customHeight="1">
      <c r="A33" s="34" t="s">
        <v>64</v>
      </c>
      <c r="B33" s="35">
        <v>30</v>
      </c>
      <c r="C33" s="35">
        <v>20155060</v>
      </c>
      <c r="D33" s="35" t="s">
        <v>448</v>
      </c>
      <c r="E33" s="33">
        <v>48.81</v>
      </c>
      <c r="F33" s="35" t="s">
        <v>449</v>
      </c>
      <c r="G33" s="35">
        <v>794.51</v>
      </c>
      <c r="H33" s="35">
        <v>0</v>
      </c>
      <c r="I33" s="35">
        <v>0</v>
      </c>
      <c r="J33" s="36">
        <v>0</v>
      </c>
      <c r="K33" s="36">
        <v>0</v>
      </c>
      <c r="L33" s="89">
        <v>1400</v>
      </c>
      <c r="M33" s="52">
        <f t="shared" si="1"/>
        <v>0.56750714285714288</v>
      </c>
      <c r="N33" s="57" cm="1">
        <f t="array" ref="N33">_xlfn.IFS(M33&gt;=1,30,M33&lt;1,M33*30)</f>
        <v>17.025214285714288</v>
      </c>
      <c r="O33" s="54">
        <f t="shared" si="0"/>
        <v>0</v>
      </c>
      <c r="P33" s="52">
        <f t="shared" si="2"/>
        <v>0</v>
      </c>
      <c r="Q33" s="57" cm="1">
        <f t="array" ref="Q33">_xlfn.IFS(P33&gt;=1,30,P33&lt;1,P33*30)</f>
        <v>0</v>
      </c>
      <c r="R33" s="65">
        <f t="shared" si="3"/>
        <v>0</v>
      </c>
      <c r="S33" s="57" cm="1">
        <f t="array" ref="S33">_xlfn.IFS(R33&gt;=0.15,10,R33&lt;0.15,R33/0.15*10)</f>
        <v>0</v>
      </c>
      <c r="T33" s="60"/>
      <c r="U33" s="58"/>
      <c r="V33" s="62">
        <f t="shared" si="4"/>
        <v>17.025214285714288</v>
      </c>
      <c r="W33" s="63" t="str">
        <f t="shared" si="5"/>
        <v>不合格</v>
      </c>
      <c r="X33" s="84"/>
      <c r="Y33" s="84"/>
      <c r="Z33" s="84"/>
      <c r="AA33" s="84"/>
      <c r="AB33" s="84"/>
    </row>
    <row r="34" spans="1:28" ht="24.95" customHeight="1">
      <c r="A34" s="34" t="s">
        <v>64</v>
      </c>
      <c r="B34" s="35">
        <v>31</v>
      </c>
      <c r="C34" s="35">
        <v>20121527</v>
      </c>
      <c r="D34" s="35" t="s">
        <v>13</v>
      </c>
      <c r="E34" s="33">
        <v>50.64</v>
      </c>
      <c r="F34" s="35" t="s">
        <v>449</v>
      </c>
      <c r="G34" s="35">
        <v>2001.48</v>
      </c>
      <c r="H34" s="35">
        <v>0</v>
      </c>
      <c r="I34" s="35">
        <v>1911</v>
      </c>
      <c r="J34" s="36">
        <v>34260</v>
      </c>
      <c r="K34" s="36">
        <v>0</v>
      </c>
      <c r="L34" s="89">
        <v>1400</v>
      </c>
      <c r="M34" s="52">
        <f t="shared" si="1"/>
        <v>1.4296285714285715</v>
      </c>
      <c r="N34" s="57" cm="1">
        <f t="array" ref="N34">_xlfn.IFS(M34&gt;=1,30,M34&lt;1,M34*30)</f>
        <v>30</v>
      </c>
      <c r="O34" s="54">
        <f t="shared" si="0"/>
        <v>6.7654028436018962E-2</v>
      </c>
      <c r="P34" s="52">
        <f t="shared" si="2"/>
        <v>8.5638010678505001</v>
      </c>
      <c r="Q34" s="57" cm="1">
        <f t="array" ref="Q34">_xlfn.IFS(P34&gt;=1,30,P34&lt;1,P34*30)</f>
        <v>30</v>
      </c>
      <c r="R34" s="65">
        <f t="shared" si="3"/>
        <v>0</v>
      </c>
      <c r="S34" s="57" cm="1">
        <f t="array" ref="S34">_xlfn.IFS(R34&gt;=0.15,10,R34&lt;0.15,R34/0.15*10)</f>
        <v>0</v>
      </c>
      <c r="T34" s="60"/>
      <c r="U34" s="58"/>
      <c r="V34" s="62">
        <f t="shared" si="4"/>
        <v>60</v>
      </c>
      <c r="W34" s="63" t="str">
        <f t="shared" si="5"/>
        <v>合格</v>
      </c>
      <c r="X34" s="84"/>
      <c r="Y34" s="84"/>
      <c r="Z34" s="84"/>
      <c r="AA34" s="84"/>
      <c r="AB34" s="84"/>
    </row>
    <row r="35" spans="1:28" ht="24.95" customHeight="1">
      <c r="A35" s="34" t="s">
        <v>64</v>
      </c>
      <c r="B35" s="35">
        <v>32</v>
      </c>
      <c r="C35" s="35">
        <v>20103540</v>
      </c>
      <c r="D35" s="35" t="s">
        <v>452</v>
      </c>
      <c r="E35" s="33">
        <v>52.9</v>
      </c>
      <c r="F35" s="35" t="s">
        <v>436</v>
      </c>
      <c r="G35" s="35">
        <v>838.95</v>
      </c>
      <c r="H35" s="35">
        <v>0</v>
      </c>
      <c r="I35" s="35">
        <v>5125</v>
      </c>
      <c r="J35" s="36">
        <v>21351.4</v>
      </c>
      <c r="K35" s="36">
        <v>0</v>
      </c>
      <c r="L35" s="89">
        <v>1400</v>
      </c>
      <c r="M35" s="52">
        <f t="shared" si="1"/>
        <v>0.59925000000000006</v>
      </c>
      <c r="N35" s="57" cm="1">
        <f t="array" ref="N35">_xlfn.IFS(M35&gt;=1,30,M35&lt;1,M35*30)</f>
        <v>17.977500000000003</v>
      </c>
      <c r="O35" s="54">
        <f t="shared" si="0"/>
        <v>4.0361814744801515E-2</v>
      </c>
      <c r="P35" s="52">
        <f t="shared" si="2"/>
        <v>5.1090904740255079</v>
      </c>
      <c r="Q35" s="57" cm="1">
        <f t="array" ref="Q35">_xlfn.IFS(P35&gt;=1,30,P35&lt;1,P35*30)</f>
        <v>30</v>
      </c>
      <c r="R35" s="65">
        <f t="shared" si="3"/>
        <v>0</v>
      </c>
      <c r="S35" s="57" cm="1">
        <f t="array" ref="S35">_xlfn.IFS(R35&gt;=0.15,10,R35&lt;0.15,R35/0.15*10)</f>
        <v>0</v>
      </c>
      <c r="T35" s="60"/>
      <c r="U35" s="58"/>
      <c r="V35" s="62">
        <f t="shared" si="4"/>
        <v>47.977500000000006</v>
      </c>
      <c r="W35" s="63" t="str">
        <f t="shared" si="5"/>
        <v>不合格</v>
      </c>
      <c r="X35" s="84"/>
      <c r="Y35" s="84"/>
      <c r="Z35" s="84"/>
      <c r="AA35" s="84"/>
      <c r="AB35" s="84"/>
    </row>
    <row r="36" spans="1:28" ht="24.95" customHeight="1">
      <c r="A36" s="34" t="s">
        <v>64</v>
      </c>
      <c r="B36" s="35">
        <v>33</v>
      </c>
      <c r="C36" s="35">
        <v>20113089</v>
      </c>
      <c r="D36" s="35" t="s">
        <v>2</v>
      </c>
      <c r="E36" s="33">
        <v>87.11</v>
      </c>
      <c r="F36" s="35" t="s">
        <v>449</v>
      </c>
      <c r="G36" s="35">
        <v>1816.64</v>
      </c>
      <c r="H36" s="35">
        <v>0</v>
      </c>
      <c r="I36" s="35">
        <v>803</v>
      </c>
      <c r="J36" s="36">
        <v>40625.4</v>
      </c>
      <c r="K36" s="36">
        <v>0</v>
      </c>
      <c r="L36" s="89">
        <v>1400</v>
      </c>
      <c r="M36" s="52">
        <f t="shared" si="1"/>
        <v>1.2976000000000001</v>
      </c>
      <c r="N36" s="57" cm="1">
        <f t="array" ref="N36">_xlfn.IFS(M36&gt;=1,30,M36&lt;1,M36*30)</f>
        <v>30</v>
      </c>
      <c r="O36" s="54">
        <f t="shared" si="0"/>
        <v>4.6636895878773961E-2</v>
      </c>
      <c r="P36" s="52">
        <f t="shared" si="2"/>
        <v>5.9034045416169567</v>
      </c>
      <c r="Q36" s="57" cm="1">
        <f t="array" ref="Q36">_xlfn.IFS(P36&gt;=1,30,P36&lt;1,P36*30)</f>
        <v>30</v>
      </c>
      <c r="R36" s="65">
        <f t="shared" si="3"/>
        <v>0</v>
      </c>
      <c r="S36" s="57" cm="1">
        <f t="array" ref="S36">_xlfn.IFS(R36&gt;=0.15,10,R36&lt;0.15,R36/0.15*10)</f>
        <v>0</v>
      </c>
      <c r="T36" s="60"/>
      <c r="U36" s="58"/>
      <c r="V36" s="62">
        <f t="shared" si="4"/>
        <v>60</v>
      </c>
      <c r="W36" s="63" t="str">
        <f t="shared" si="5"/>
        <v>合格</v>
      </c>
      <c r="X36" s="84"/>
      <c r="Y36" s="84"/>
      <c r="Z36" s="84"/>
      <c r="AA36" s="84"/>
      <c r="AB36" s="84"/>
    </row>
    <row r="37" spans="1:28" ht="24.95" customHeight="1">
      <c r="A37" s="34" t="s">
        <v>64</v>
      </c>
      <c r="B37" s="35">
        <v>34</v>
      </c>
      <c r="C37" s="35">
        <v>20140333</v>
      </c>
      <c r="D37" s="35" t="s">
        <v>5</v>
      </c>
      <c r="E37" s="33">
        <v>92.35</v>
      </c>
      <c r="F37" s="35" t="s">
        <v>436</v>
      </c>
      <c r="G37" s="35">
        <v>860.74</v>
      </c>
      <c r="H37" s="35">
        <v>0</v>
      </c>
      <c r="I37" s="35">
        <v>419</v>
      </c>
      <c r="J37" s="36">
        <v>0</v>
      </c>
      <c r="K37" s="36">
        <v>0</v>
      </c>
      <c r="L37" s="89">
        <v>1400</v>
      </c>
      <c r="M37" s="52">
        <f t="shared" si="1"/>
        <v>0.61481428571428576</v>
      </c>
      <c r="N37" s="57" cm="1">
        <f t="array" ref="N37">_xlfn.IFS(M37&gt;=1,30,M37&lt;1,M37*30)</f>
        <v>18.444428571428574</v>
      </c>
      <c r="O37" s="54">
        <f t="shared" si="0"/>
        <v>0</v>
      </c>
      <c r="P37" s="52">
        <f t="shared" si="2"/>
        <v>0</v>
      </c>
      <c r="Q37" s="57" cm="1">
        <f t="array" ref="Q37">_xlfn.IFS(P37&gt;=1,30,P37&lt;1,P37*30)</f>
        <v>0</v>
      </c>
      <c r="R37" s="65">
        <f t="shared" si="3"/>
        <v>0</v>
      </c>
      <c r="S37" s="57" cm="1">
        <f t="array" ref="S37">_xlfn.IFS(R37&gt;=0.15,10,R37&lt;0.15,R37/0.15*10)</f>
        <v>0</v>
      </c>
      <c r="T37" s="60"/>
      <c r="U37" s="58"/>
      <c r="V37" s="62">
        <f t="shared" si="4"/>
        <v>18.444428571428574</v>
      </c>
      <c r="W37" s="63" t="str">
        <f t="shared" si="5"/>
        <v>不合格</v>
      </c>
      <c r="X37" s="84"/>
      <c r="Y37" s="84"/>
      <c r="Z37" s="84"/>
      <c r="AA37" s="84"/>
      <c r="AB37" s="84"/>
    </row>
    <row r="38" spans="1:28" ht="24.95" customHeight="1">
      <c r="A38" s="34" t="s">
        <v>147</v>
      </c>
      <c r="B38" s="35">
        <v>35</v>
      </c>
      <c r="C38" s="35" t="s">
        <v>1107</v>
      </c>
      <c r="D38" s="35" t="s">
        <v>401</v>
      </c>
      <c r="E38" s="33">
        <v>66.900000000000006</v>
      </c>
      <c r="F38" s="35" t="s">
        <v>428</v>
      </c>
      <c r="G38" s="35">
        <v>0</v>
      </c>
      <c r="H38" s="35">
        <v>0</v>
      </c>
      <c r="I38" s="35">
        <v>0</v>
      </c>
      <c r="J38" s="36">
        <v>0</v>
      </c>
      <c r="K38" s="36">
        <v>0</v>
      </c>
      <c r="L38" s="89">
        <v>1400</v>
      </c>
      <c r="M38" s="52">
        <f t="shared" si="1"/>
        <v>0</v>
      </c>
      <c r="N38" s="57" cm="1">
        <f t="array" ref="N38">_xlfn.IFS(M38&gt;=1,30,M38&lt;1,M38*30)</f>
        <v>0</v>
      </c>
      <c r="O38" s="54">
        <f t="shared" si="0"/>
        <v>0</v>
      </c>
      <c r="P38" s="52">
        <f t="shared" si="2"/>
        <v>0</v>
      </c>
      <c r="Q38" s="57" cm="1">
        <f t="array" ref="Q38">_xlfn.IFS(P38&gt;=1,30,P38&lt;1,P38*30)</f>
        <v>0</v>
      </c>
      <c r="R38" s="65">
        <f t="shared" si="3"/>
        <v>0</v>
      </c>
      <c r="S38" s="57" cm="1">
        <f t="array" ref="S38">_xlfn.IFS(R38&gt;=0.15,10,R38&lt;0.15,R38/0.15*10)</f>
        <v>0</v>
      </c>
      <c r="T38" s="60"/>
      <c r="U38" s="58"/>
      <c r="V38" s="62">
        <f t="shared" si="4"/>
        <v>0</v>
      </c>
      <c r="W38" s="63" t="str">
        <f t="shared" si="5"/>
        <v>不合格</v>
      </c>
      <c r="X38" s="84"/>
      <c r="Y38" s="84"/>
      <c r="Z38" s="84"/>
      <c r="AA38" s="84"/>
      <c r="AB38" s="84"/>
    </row>
    <row r="39" spans="1:28" ht="24.95" customHeight="1">
      <c r="A39" s="34" t="s">
        <v>147</v>
      </c>
      <c r="B39" s="35">
        <v>36</v>
      </c>
      <c r="C39" s="35" t="s">
        <v>1108</v>
      </c>
      <c r="D39" s="35" t="s">
        <v>431</v>
      </c>
      <c r="E39" s="33">
        <v>149.5</v>
      </c>
      <c r="F39" s="35" t="s">
        <v>432</v>
      </c>
      <c r="G39" s="35">
        <v>58.03</v>
      </c>
      <c r="H39" s="35">
        <v>0</v>
      </c>
      <c r="I39" s="35">
        <v>30</v>
      </c>
      <c r="J39" s="36">
        <v>0</v>
      </c>
      <c r="K39" s="36">
        <v>0</v>
      </c>
      <c r="L39" s="89">
        <v>1400</v>
      </c>
      <c r="M39" s="52">
        <f t="shared" si="1"/>
        <v>4.1450000000000001E-2</v>
      </c>
      <c r="N39" s="57" cm="1">
        <f t="array" ref="N39">_xlfn.IFS(M39&gt;=1,30,M39&lt;1,M39*30)</f>
        <v>1.2435</v>
      </c>
      <c r="O39" s="54">
        <f t="shared" si="0"/>
        <v>0</v>
      </c>
      <c r="P39" s="52">
        <f t="shared" si="2"/>
        <v>0</v>
      </c>
      <c r="Q39" s="57" cm="1">
        <f t="array" ref="Q39">_xlfn.IFS(P39&gt;=1,30,P39&lt;1,P39*30)</f>
        <v>0</v>
      </c>
      <c r="R39" s="65">
        <f t="shared" si="3"/>
        <v>0</v>
      </c>
      <c r="S39" s="57" cm="1">
        <f t="array" ref="S39">_xlfn.IFS(R39&gt;=0.15,10,R39&lt;0.15,R39/0.15*10)</f>
        <v>0</v>
      </c>
      <c r="T39" s="60"/>
      <c r="U39" s="58"/>
      <c r="V39" s="62">
        <f t="shared" si="4"/>
        <v>1.2435</v>
      </c>
      <c r="W39" s="63" t="str">
        <f t="shared" si="5"/>
        <v>不合格</v>
      </c>
      <c r="X39" s="84"/>
      <c r="Y39" s="84"/>
      <c r="Z39" s="84"/>
      <c r="AA39" s="84"/>
      <c r="AB39" s="84"/>
    </row>
    <row r="40" spans="1:28" ht="24.95" customHeight="1">
      <c r="A40" s="34" t="s">
        <v>147</v>
      </c>
      <c r="B40" s="35">
        <v>37</v>
      </c>
      <c r="C40" s="35">
        <v>20125064</v>
      </c>
      <c r="D40" s="35" t="s">
        <v>300</v>
      </c>
      <c r="E40" s="33">
        <v>56.48</v>
      </c>
      <c r="F40" s="35" t="s">
        <v>427</v>
      </c>
      <c r="G40" s="35">
        <v>859.25</v>
      </c>
      <c r="H40" s="35">
        <v>0</v>
      </c>
      <c r="I40" s="35">
        <v>2092</v>
      </c>
      <c r="J40" s="36">
        <v>32693</v>
      </c>
      <c r="K40" s="36">
        <v>0</v>
      </c>
      <c r="L40" s="89">
        <v>1400</v>
      </c>
      <c r="M40" s="52">
        <f t="shared" si="1"/>
        <v>0.61375000000000002</v>
      </c>
      <c r="N40" s="57" cm="1">
        <f t="array" ref="N40">_xlfn.IFS(M40&gt;=1,30,M40&lt;1,M40*30)</f>
        <v>18.412500000000001</v>
      </c>
      <c r="O40" s="54">
        <f t="shared" si="0"/>
        <v>5.7884206798866855E-2</v>
      </c>
      <c r="P40" s="52">
        <f t="shared" si="2"/>
        <v>7.3271147846666898</v>
      </c>
      <c r="Q40" s="57" cm="1">
        <f t="array" ref="Q40">_xlfn.IFS(P40&gt;=1,30,P40&lt;1,P40*30)</f>
        <v>30</v>
      </c>
      <c r="R40" s="65">
        <f t="shared" si="3"/>
        <v>0</v>
      </c>
      <c r="S40" s="57" cm="1">
        <f t="array" ref="S40">_xlfn.IFS(R40&gt;=0.15,10,R40&lt;0.15,R40/0.15*10)</f>
        <v>0</v>
      </c>
      <c r="T40" s="60"/>
      <c r="U40" s="58"/>
      <c r="V40" s="62">
        <f t="shared" si="4"/>
        <v>48.412500000000001</v>
      </c>
      <c r="W40" s="63" t="str">
        <f t="shared" si="5"/>
        <v>不合格</v>
      </c>
      <c r="X40" s="84"/>
      <c r="Y40" s="84"/>
      <c r="Z40" s="84"/>
      <c r="AA40" s="84"/>
      <c r="AB40" s="84"/>
    </row>
    <row r="41" spans="1:28" ht="24.95" customHeight="1">
      <c r="A41" s="34" t="s">
        <v>147</v>
      </c>
      <c r="B41" s="35">
        <v>38</v>
      </c>
      <c r="C41" s="35">
        <v>20142988</v>
      </c>
      <c r="D41" s="35" t="s">
        <v>429</v>
      </c>
      <c r="E41" s="33">
        <v>74.7</v>
      </c>
      <c r="F41" s="35" t="s">
        <v>430</v>
      </c>
      <c r="G41" s="35">
        <v>508.5</v>
      </c>
      <c r="H41" s="35">
        <v>0</v>
      </c>
      <c r="I41" s="35">
        <v>12</v>
      </c>
      <c r="J41" s="36">
        <v>0</v>
      </c>
      <c r="K41" s="36">
        <v>0</v>
      </c>
      <c r="L41" s="89">
        <v>1400</v>
      </c>
      <c r="M41" s="52">
        <f t="shared" si="1"/>
        <v>0.36321428571428571</v>
      </c>
      <c r="N41" s="57" cm="1">
        <f t="array" ref="N41">_xlfn.IFS(M41&gt;=1,30,M41&lt;1,M41*30)</f>
        <v>10.896428571428572</v>
      </c>
      <c r="O41" s="54">
        <f t="shared" si="0"/>
        <v>0</v>
      </c>
      <c r="P41" s="52">
        <f t="shared" si="2"/>
        <v>0</v>
      </c>
      <c r="Q41" s="57" cm="1">
        <f t="array" ref="Q41">_xlfn.IFS(P41&gt;=1,30,P41&lt;1,P41*30)</f>
        <v>0</v>
      </c>
      <c r="R41" s="65">
        <f t="shared" si="3"/>
        <v>0</v>
      </c>
      <c r="S41" s="57" cm="1">
        <f t="array" ref="S41">_xlfn.IFS(R41&gt;=0.15,10,R41&lt;0.15,R41/0.15*10)</f>
        <v>0</v>
      </c>
      <c r="T41" s="60"/>
      <c r="U41" s="58"/>
      <c r="V41" s="62">
        <f t="shared" si="4"/>
        <v>10.896428571428572</v>
      </c>
      <c r="W41" s="63" t="str">
        <f t="shared" si="5"/>
        <v>不合格</v>
      </c>
      <c r="X41" s="84"/>
      <c r="Y41" s="84"/>
      <c r="Z41" s="84"/>
      <c r="AA41" s="84"/>
      <c r="AB41" s="84"/>
    </row>
  </sheetData>
  <sheetProtection sheet="1" objects="1" scenarios="1" formatCells="0" formatColumns="0" formatRows="0" sort="0" autoFilter="0" pivotTables="0"/>
  <mergeCells count="1">
    <mergeCell ref="D1:S1"/>
  </mergeCells>
  <phoneticPr fontId="1" type="noConversion"/>
  <conditionalFormatting sqref="C2:C3">
    <cfRule type="duplicateValues" dxfId="49" priority="7"/>
    <cfRule type="duplicateValues" dxfId="48" priority="8"/>
  </conditionalFormatting>
  <conditionalFormatting sqref="C2:C3">
    <cfRule type="duplicateValues" dxfId="47" priority="9"/>
  </conditionalFormatting>
  <conditionalFormatting sqref="C5:C41">
    <cfRule type="duplicateValues" dxfId="46" priority="5"/>
    <cfRule type="duplicateValues" dxfId="45" priority="6"/>
  </conditionalFormatting>
  <conditionalFormatting sqref="C4">
    <cfRule type="duplicateValues" dxfId="44" priority="1"/>
    <cfRule type="duplicateValues" dxfId="43" priority="2"/>
  </conditionalFormatting>
  <conditionalFormatting sqref="C4">
    <cfRule type="duplicateValues" dxfId="42" priority="3"/>
  </conditionalFormatting>
  <conditionalFormatting sqref="C4">
    <cfRule type="duplicateValues" dxfId="41" priority="4"/>
  </conditionalFormatting>
  <dataValidations count="1">
    <dataValidation type="list" allowBlank="1" showInputMessage="1" showErrorMessage="1" sqref="T3:T41" xr:uid="{4B4E4F4B-CDE9-453B-AB2F-D7800A9BCB30}">
      <formula1>"优秀,一般,较差"</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BA913-9BDC-45BA-8D0E-29264F10CF44}">
  <dimension ref="A1:AB82"/>
  <sheetViews>
    <sheetView workbookViewId="0">
      <pane ySplit="3" topLeftCell="A4" activePane="bottomLeft" state="frozen"/>
      <selection pane="bottomLeft" activeCell="M8" sqref="M8"/>
    </sheetView>
  </sheetViews>
  <sheetFormatPr defaultRowHeight="14.25"/>
  <cols>
    <col min="1" max="11" width="9" style="38"/>
    <col min="12" max="12" width="9" style="90"/>
    <col min="13" max="13" width="9" style="38"/>
    <col min="14" max="14" width="9" style="80"/>
    <col min="15" max="16" width="9" style="38"/>
    <col min="17" max="17" width="9" style="80"/>
    <col min="18" max="18" width="8.375" style="64" customWidth="1"/>
    <col min="19" max="19" width="9" style="80"/>
    <col min="20" max="20" width="6.625" style="40" customWidth="1"/>
    <col min="21" max="22" width="9" style="80"/>
    <col min="23" max="23" width="9" style="86"/>
    <col min="24" max="16384" width="9" style="38"/>
  </cols>
  <sheetData>
    <row r="1" spans="1:28" ht="38.25" customHeight="1">
      <c r="D1" s="114" t="s">
        <v>1378</v>
      </c>
      <c r="E1" s="114"/>
      <c r="F1" s="114"/>
      <c r="G1" s="114"/>
      <c r="H1" s="114"/>
      <c r="I1" s="114"/>
      <c r="J1" s="114"/>
      <c r="K1" s="114"/>
      <c r="L1" s="114"/>
      <c r="M1" s="114"/>
      <c r="N1" s="114"/>
      <c r="O1" s="114"/>
      <c r="P1" s="114"/>
      <c r="Q1" s="114"/>
      <c r="R1" s="114"/>
      <c r="S1" s="114"/>
    </row>
    <row r="2" spans="1:28" s="31" customFormat="1" ht="58.5" customHeight="1">
      <c r="A2" s="20" t="s">
        <v>50</v>
      </c>
      <c r="B2" s="20" t="s">
        <v>1366</v>
      </c>
      <c r="C2" s="20" t="s">
        <v>51</v>
      </c>
      <c r="D2" s="20" t="s">
        <v>52</v>
      </c>
      <c r="E2" s="21" t="s">
        <v>53</v>
      </c>
      <c r="F2" s="22" t="s">
        <v>54</v>
      </c>
      <c r="G2" s="23" t="s">
        <v>55</v>
      </c>
      <c r="H2" s="24" t="s">
        <v>56</v>
      </c>
      <c r="I2" s="23" t="s">
        <v>57</v>
      </c>
      <c r="J2" s="25" t="s">
        <v>1347</v>
      </c>
      <c r="K2" s="26" t="s">
        <v>1354</v>
      </c>
      <c r="L2" s="67" t="s">
        <v>1364</v>
      </c>
      <c r="M2" s="50" t="s">
        <v>1357</v>
      </c>
      <c r="N2" s="51" t="s">
        <v>1348</v>
      </c>
      <c r="O2" s="50" t="s">
        <v>58</v>
      </c>
      <c r="P2" s="50" t="s">
        <v>1358</v>
      </c>
      <c r="Q2" s="51" t="s">
        <v>1352</v>
      </c>
      <c r="R2" s="82" t="s">
        <v>1359</v>
      </c>
      <c r="S2" s="51" t="s">
        <v>1349</v>
      </c>
      <c r="T2" s="59" t="s">
        <v>1355</v>
      </c>
      <c r="U2" s="27" t="s">
        <v>1351</v>
      </c>
      <c r="V2" s="51" t="s">
        <v>1350</v>
      </c>
      <c r="W2" s="66" t="s">
        <v>1353</v>
      </c>
      <c r="X2" s="28" t="s">
        <v>59</v>
      </c>
      <c r="Y2" s="28" t="s">
        <v>60</v>
      </c>
      <c r="Z2" s="28" t="s">
        <v>61</v>
      </c>
      <c r="AA2" s="29" t="s">
        <v>62</v>
      </c>
      <c r="AB2" s="30" t="s">
        <v>63</v>
      </c>
    </row>
    <row r="3" spans="1:28" s="31" customFormat="1" ht="40.5" customHeight="1">
      <c r="A3" s="20" t="s">
        <v>1344</v>
      </c>
      <c r="B3" s="20">
        <v>0</v>
      </c>
      <c r="C3" s="32" t="s">
        <v>1346</v>
      </c>
      <c r="D3" s="20" t="s">
        <v>1345</v>
      </c>
      <c r="E3" s="21">
        <v>60</v>
      </c>
      <c r="F3" s="22"/>
      <c r="G3" s="23">
        <v>1200</v>
      </c>
      <c r="H3" s="24">
        <v>0</v>
      </c>
      <c r="I3" s="23">
        <v>0</v>
      </c>
      <c r="J3" s="25">
        <v>8000</v>
      </c>
      <c r="K3" s="25">
        <v>1</v>
      </c>
      <c r="L3" s="67">
        <v>800</v>
      </c>
      <c r="M3" s="52">
        <f>G3/L3</f>
        <v>1.5</v>
      </c>
      <c r="N3" s="57" cm="1">
        <f t="array" ref="N3">_xlfn.IFS(M3&gt;=1,30,M3&lt;1,M3*30)</f>
        <v>30</v>
      </c>
      <c r="O3" s="54">
        <f t="shared" ref="O3:O34" si="0">J3/E3/10000</f>
        <v>1.3333333333333334E-2</v>
      </c>
      <c r="P3" s="52">
        <f>O3/0.0079</f>
        <v>1.6877637130801688</v>
      </c>
      <c r="Q3" s="57" cm="1">
        <f t="array" ref="Q3">_xlfn.IFS(P3&gt;=1,30,P3&lt;1,P3*30)</f>
        <v>30</v>
      </c>
      <c r="R3" s="65">
        <f>IF(G3=0,0,K3/G3)</f>
        <v>8.3333333333333339E-4</v>
      </c>
      <c r="S3" s="57" cm="1">
        <f t="array" ref="S3">_xlfn.IFS(R3&gt;=0.15,10,R3&lt;0.15,R3/0.15*10)</f>
        <v>5.5555555555555559E-2</v>
      </c>
      <c r="T3" s="60" t="s">
        <v>1363</v>
      </c>
      <c r="U3" s="58">
        <v>15</v>
      </c>
      <c r="V3" s="62">
        <f>N3+Q3+S3+U3</f>
        <v>75.055555555555557</v>
      </c>
      <c r="W3" s="63" t="str">
        <f>IF(V3&gt;=90,"优秀",IF(V3&gt;=75,"良好",IF(V3&gt;=60,"合格",IF(V3&lt;60,"不合格"))))</f>
        <v>良好</v>
      </c>
      <c r="X3" s="28"/>
      <c r="Y3" s="28"/>
      <c r="Z3" s="29"/>
      <c r="AA3" s="30"/>
      <c r="AB3" s="61"/>
    </row>
    <row r="4" spans="1:28" ht="24.95" customHeight="1">
      <c r="A4" s="34" t="s">
        <v>64</v>
      </c>
      <c r="B4" s="35">
        <v>1</v>
      </c>
      <c r="C4" s="35" t="s">
        <v>1138</v>
      </c>
      <c r="D4" s="35" t="s">
        <v>504</v>
      </c>
      <c r="E4" s="33">
        <v>49.97</v>
      </c>
      <c r="F4" s="35" t="s">
        <v>505</v>
      </c>
      <c r="G4" s="35">
        <v>81.99</v>
      </c>
      <c r="H4" s="35">
        <v>0</v>
      </c>
      <c r="I4" s="35">
        <v>775</v>
      </c>
      <c r="J4" s="36">
        <v>2751</v>
      </c>
      <c r="K4" s="36">
        <v>0</v>
      </c>
      <c r="L4" s="89">
        <v>669.87922374429218</v>
      </c>
      <c r="M4" s="52">
        <f t="shared" ref="M4:M67" si="1">G4/L4</f>
        <v>0.12239519766222426</v>
      </c>
      <c r="N4" s="57" cm="1">
        <f t="array" ref="N4">_xlfn.IFS(M4&gt;=1,30,M4&lt;1,M4*30)</f>
        <v>3.6718559298667279</v>
      </c>
      <c r="O4" s="54">
        <f t="shared" si="0"/>
        <v>5.5053031819091462E-3</v>
      </c>
      <c r="P4" s="52">
        <f t="shared" ref="P4:P67" si="2">O4/0.0079</f>
        <v>0.6968738204948286</v>
      </c>
      <c r="Q4" s="57" cm="1">
        <f t="array" ref="Q4">_xlfn.IFS(P4&gt;=1,30,P4&lt;1,P4*30)</f>
        <v>20.906214614844856</v>
      </c>
      <c r="R4" s="65">
        <f t="shared" ref="R4:R67" si="3">IF(G4=0,0,K4/G4)</f>
        <v>0</v>
      </c>
      <c r="S4" s="57" cm="1">
        <f t="array" ref="S4">_xlfn.IFS(R4&gt;=0.15,10,R4&lt;0.15,R4/0.15*10)</f>
        <v>0</v>
      </c>
      <c r="T4" s="60"/>
      <c r="U4" s="58"/>
      <c r="V4" s="62">
        <f t="shared" ref="V4:V67" si="4">N4+Q4+S4+U4</f>
        <v>24.578070544711583</v>
      </c>
      <c r="W4" s="63" t="str">
        <f t="shared" ref="W4:W67" si="5">IF(V4&gt;=90,"优秀",IF(V4&gt;=75,"良好",IF(V4&gt;=60,"合格",IF(V4&lt;60,"不合格"))))</f>
        <v>不合格</v>
      </c>
      <c r="X4" s="84"/>
      <c r="Y4" s="84"/>
      <c r="Z4" s="84"/>
      <c r="AA4" s="84"/>
      <c r="AB4" s="84"/>
    </row>
    <row r="5" spans="1:28" ht="24.95" customHeight="1">
      <c r="A5" s="34" t="s">
        <v>64</v>
      </c>
      <c r="B5" s="35">
        <v>2</v>
      </c>
      <c r="C5" s="35" t="s">
        <v>1155</v>
      </c>
      <c r="D5" s="35" t="s">
        <v>23</v>
      </c>
      <c r="E5" s="33">
        <v>74.95</v>
      </c>
      <c r="F5" s="35" t="s">
        <v>537</v>
      </c>
      <c r="G5" s="35">
        <v>565.37</v>
      </c>
      <c r="H5" s="35">
        <v>0</v>
      </c>
      <c r="I5" s="35">
        <v>393</v>
      </c>
      <c r="J5" s="36">
        <v>17216.5</v>
      </c>
      <c r="K5" s="36">
        <v>0</v>
      </c>
      <c r="L5" s="89">
        <v>669.92397260273981</v>
      </c>
      <c r="M5" s="52">
        <f t="shared" si="1"/>
        <v>0.84393158495801501</v>
      </c>
      <c r="N5" s="57" cm="1">
        <f t="array" ref="N5">_xlfn.IFS(M5&gt;=1,30,M5&lt;1,M5*30)</f>
        <v>25.317947548740449</v>
      </c>
      <c r="O5" s="54">
        <f t="shared" si="0"/>
        <v>2.2970647098065376E-2</v>
      </c>
      <c r="P5" s="52">
        <f t="shared" si="2"/>
        <v>2.9076768478563766</v>
      </c>
      <c r="Q5" s="57" cm="1">
        <f t="array" ref="Q5">_xlfn.IFS(P5&gt;=1,30,P5&lt;1,P5*30)</f>
        <v>30</v>
      </c>
      <c r="R5" s="65">
        <f t="shared" si="3"/>
        <v>0</v>
      </c>
      <c r="S5" s="57" cm="1">
        <f t="array" ref="S5">_xlfn.IFS(R5&gt;=0.15,10,R5&lt;0.15,R5/0.15*10)</f>
        <v>0</v>
      </c>
      <c r="T5" s="60"/>
      <c r="U5" s="58"/>
      <c r="V5" s="62">
        <f t="shared" si="4"/>
        <v>55.317947548740449</v>
      </c>
      <c r="W5" s="63" t="str">
        <f t="shared" si="5"/>
        <v>不合格</v>
      </c>
      <c r="X5" s="84"/>
      <c r="Y5" s="84"/>
      <c r="Z5" s="84"/>
      <c r="AA5" s="84"/>
      <c r="AB5" s="84"/>
    </row>
    <row r="6" spans="1:28" ht="24.95" customHeight="1">
      <c r="A6" s="34" t="s">
        <v>64</v>
      </c>
      <c r="B6" s="35">
        <v>3</v>
      </c>
      <c r="C6" s="35" t="s">
        <v>1170</v>
      </c>
      <c r="D6" s="35" t="s">
        <v>300</v>
      </c>
      <c r="E6" s="33">
        <v>129.94999999999999</v>
      </c>
      <c r="F6" s="35" t="s">
        <v>536</v>
      </c>
      <c r="G6" s="35">
        <v>372.16</v>
      </c>
      <c r="H6" s="35">
        <v>0</v>
      </c>
      <c r="I6" s="35">
        <v>32</v>
      </c>
      <c r="J6" s="36">
        <v>1149.5</v>
      </c>
      <c r="K6" s="36">
        <v>0</v>
      </c>
      <c r="L6" s="89">
        <v>670.29634703196348</v>
      </c>
      <c r="M6" s="52">
        <f t="shared" si="1"/>
        <v>0.55521710904125421</v>
      </c>
      <c r="N6" s="57" cm="1">
        <f t="array" ref="N6">_xlfn.IFS(M6&gt;=1,30,M6&lt;1,M6*30)</f>
        <v>16.656513271237625</v>
      </c>
      <c r="O6" s="54">
        <f t="shared" si="0"/>
        <v>8.8457098884186234E-4</v>
      </c>
      <c r="P6" s="52">
        <f t="shared" si="2"/>
        <v>0.11197101124580534</v>
      </c>
      <c r="Q6" s="57" cm="1">
        <f t="array" ref="Q6">_xlfn.IFS(P6&gt;=1,30,P6&lt;1,P6*30)</f>
        <v>3.3591303373741601</v>
      </c>
      <c r="R6" s="65">
        <f t="shared" si="3"/>
        <v>0</v>
      </c>
      <c r="S6" s="57" cm="1">
        <f t="array" ref="S6">_xlfn.IFS(R6&gt;=0.15,10,R6&lt;0.15,R6/0.15*10)</f>
        <v>0</v>
      </c>
      <c r="T6" s="60"/>
      <c r="U6" s="58"/>
      <c r="V6" s="62">
        <f t="shared" si="4"/>
        <v>20.015643608611786</v>
      </c>
      <c r="W6" s="63" t="str">
        <f t="shared" si="5"/>
        <v>不合格</v>
      </c>
      <c r="X6" s="84"/>
      <c r="Y6" s="84"/>
      <c r="Z6" s="84"/>
      <c r="AA6" s="84"/>
      <c r="AB6" s="84"/>
    </row>
    <row r="7" spans="1:28" ht="24.95" customHeight="1">
      <c r="A7" s="34" t="s">
        <v>64</v>
      </c>
      <c r="B7" s="35">
        <v>4</v>
      </c>
      <c r="C7" s="35">
        <v>20158788</v>
      </c>
      <c r="D7" s="35" t="s">
        <v>556</v>
      </c>
      <c r="E7" s="33">
        <v>99.5</v>
      </c>
      <c r="F7" s="35" t="s">
        <v>557</v>
      </c>
      <c r="G7" s="35">
        <v>0</v>
      </c>
      <c r="H7" s="35">
        <v>0</v>
      </c>
      <c r="I7" s="35">
        <v>0</v>
      </c>
      <c r="J7" s="36">
        <v>0</v>
      </c>
      <c r="K7" s="36">
        <v>0</v>
      </c>
      <c r="L7" s="89">
        <v>800</v>
      </c>
      <c r="M7" s="52">
        <f t="shared" si="1"/>
        <v>0</v>
      </c>
      <c r="N7" s="57" cm="1">
        <f t="array" ref="N7">_xlfn.IFS(M7&gt;=1,30,M7&lt;1,M7*30)</f>
        <v>0</v>
      </c>
      <c r="O7" s="54">
        <f t="shared" si="0"/>
        <v>0</v>
      </c>
      <c r="P7" s="52">
        <f t="shared" si="2"/>
        <v>0</v>
      </c>
      <c r="Q7" s="57" cm="1">
        <f t="array" ref="Q7">_xlfn.IFS(P7&gt;=1,30,P7&lt;1,P7*30)</f>
        <v>0</v>
      </c>
      <c r="R7" s="65">
        <f t="shared" si="3"/>
        <v>0</v>
      </c>
      <c r="S7" s="57" cm="1">
        <f t="array" ref="S7">_xlfn.IFS(R7&gt;=0.15,10,R7&lt;0.15,R7/0.15*10)</f>
        <v>0</v>
      </c>
      <c r="T7" s="60"/>
      <c r="U7" s="58"/>
      <c r="V7" s="62">
        <f t="shared" si="4"/>
        <v>0</v>
      </c>
      <c r="W7" s="63" t="str">
        <f t="shared" si="5"/>
        <v>不合格</v>
      </c>
      <c r="X7" s="84"/>
      <c r="Y7" s="84"/>
      <c r="Z7" s="84"/>
      <c r="AA7" s="84"/>
      <c r="AB7" s="84"/>
    </row>
    <row r="8" spans="1:28" ht="24.95" customHeight="1">
      <c r="A8" s="34" t="s">
        <v>64</v>
      </c>
      <c r="B8" s="35">
        <v>5</v>
      </c>
      <c r="C8" s="35" t="s">
        <v>1144</v>
      </c>
      <c r="D8" s="35" t="s">
        <v>178</v>
      </c>
      <c r="E8" s="33">
        <v>59.6</v>
      </c>
      <c r="F8" s="35" t="s">
        <v>521</v>
      </c>
      <c r="G8" s="35">
        <v>739.4</v>
      </c>
      <c r="H8" s="35">
        <v>0</v>
      </c>
      <c r="I8" s="35">
        <v>29</v>
      </c>
      <c r="J8" s="36">
        <v>1273.2</v>
      </c>
      <c r="K8" s="36">
        <v>0</v>
      </c>
      <c r="L8" s="89">
        <v>1400</v>
      </c>
      <c r="M8" s="52">
        <f t="shared" si="1"/>
        <v>0.52814285714285714</v>
      </c>
      <c r="N8" s="57" cm="1">
        <f t="array" ref="N8">_xlfn.IFS(M8&gt;=1,30,M8&lt;1,M8*30)</f>
        <v>15.844285714285714</v>
      </c>
      <c r="O8" s="54">
        <f t="shared" si="0"/>
        <v>2.1362416107382552E-3</v>
      </c>
      <c r="P8" s="52">
        <f t="shared" si="2"/>
        <v>0.27041033047319685</v>
      </c>
      <c r="Q8" s="57" cm="1">
        <f t="array" ref="Q8">_xlfn.IFS(P8&gt;=1,30,P8&lt;1,P8*30)</f>
        <v>8.1123099141959045</v>
      </c>
      <c r="R8" s="65">
        <f t="shared" si="3"/>
        <v>0</v>
      </c>
      <c r="S8" s="57" cm="1">
        <f t="array" ref="S8">_xlfn.IFS(R8&gt;=0.15,10,R8&lt;0.15,R8/0.15*10)</f>
        <v>0</v>
      </c>
      <c r="T8" s="60"/>
      <c r="U8" s="58"/>
      <c r="V8" s="62">
        <f t="shared" si="4"/>
        <v>23.956595628481619</v>
      </c>
      <c r="W8" s="63" t="str">
        <f t="shared" si="5"/>
        <v>不合格</v>
      </c>
      <c r="X8" s="84"/>
      <c r="Y8" s="84"/>
      <c r="Z8" s="84"/>
      <c r="AA8" s="84"/>
      <c r="AB8" s="84"/>
    </row>
    <row r="9" spans="1:28" ht="24.95" customHeight="1">
      <c r="A9" s="34" t="s">
        <v>64</v>
      </c>
      <c r="B9" s="35">
        <v>6</v>
      </c>
      <c r="C9" s="35" t="s">
        <v>1148</v>
      </c>
      <c r="D9" s="35" t="s">
        <v>526</v>
      </c>
      <c r="E9" s="33">
        <v>63.9</v>
      </c>
      <c r="F9" s="35" t="s">
        <v>527</v>
      </c>
      <c r="G9" s="35">
        <v>0</v>
      </c>
      <c r="H9" s="35">
        <v>0</v>
      </c>
      <c r="I9" s="35">
        <v>0</v>
      </c>
      <c r="J9" s="36">
        <v>0</v>
      </c>
      <c r="K9" s="36">
        <v>0</v>
      </c>
      <c r="L9" s="89">
        <v>800</v>
      </c>
      <c r="M9" s="52">
        <f t="shared" si="1"/>
        <v>0</v>
      </c>
      <c r="N9" s="57" cm="1">
        <f t="array" ref="N9">_xlfn.IFS(M9&gt;=1,30,M9&lt;1,M9*30)</f>
        <v>0</v>
      </c>
      <c r="O9" s="54">
        <f t="shared" si="0"/>
        <v>0</v>
      </c>
      <c r="P9" s="52">
        <f t="shared" si="2"/>
        <v>0</v>
      </c>
      <c r="Q9" s="57" cm="1">
        <f t="array" ref="Q9">_xlfn.IFS(P9&gt;=1,30,P9&lt;1,P9*30)</f>
        <v>0</v>
      </c>
      <c r="R9" s="65">
        <f t="shared" si="3"/>
        <v>0</v>
      </c>
      <c r="S9" s="57" cm="1">
        <f t="array" ref="S9">_xlfn.IFS(R9&gt;=0.15,10,R9&lt;0.15,R9/0.15*10)</f>
        <v>0</v>
      </c>
      <c r="T9" s="60"/>
      <c r="U9" s="58"/>
      <c r="V9" s="62">
        <f t="shared" si="4"/>
        <v>0</v>
      </c>
      <c r="W9" s="63" t="str">
        <f t="shared" si="5"/>
        <v>不合格</v>
      </c>
      <c r="X9" s="84"/>
      <c r="Y9" s="84"/>
      <c r="Z9" s="84"/>
      <c r="AA9" s="84"/>
      <c r="AB9" s="84"/>
    </row>
    <row r="10" spans="1:28" ht="24.95" customHeight="1">
      <c r="A10" s="34" t="s">
        <v>64</v>
      </c>
      <c r="B10" s="35">
        <v>7</v>
      </c>
      <c r="C10" s="35" t="s">
        <v>1152</v>
      </c>
      <c r="D10" s="35" t="s">
        <v>533</v>
      </c>
      <c r="E10" s="33">
        <v>69.98</v>
      </c>
      <c r="F10" s="35" t="s">
        <v>476</v>
      </c>
      <c r="G10" s="35">
        <v>449</v>
      </c>
      <c r="H10" s="35">
        <v>0</v>
      </c>
      <c r="I10" s="35">
        <v>6</v>
      </c>
      <c r="J10" s="36">
        <v>0</v>
      </c>
      <c r="K10" s="36">
        <v>0</v>
      </c>
      <c r="L10" s="89">
        <v>800</v>
      </c>
      <c r="M10" s="52">
        <f t="shared" si="1"/>
        <v>0.56125000000000003</v>
      </c>
      <c r="N10" s="57" cm="1">
        <f t="array" ref="N10">_xlfn.IFS(M10&gt;=1,30,M10&lt;1,M10*30)</f>
        <v>16.837500000000002</v>
      </c>
      <c r="O10" s="54">
        <f t="shared" si="0"/>
        <v>0</v>
      </c>
      <c r="P10" s="52">
        <f t="shared" si="2"/>
        <v>0</v>
      </c>
      <c r="Q10" s="57" cm="1">
        <f t="array" ref="Q10">_xlfn.IFS(P10&gt;=1,30,P10&lt;1,P10*30)</f>
        <v>0</v>
      </c>
      <c r="R10" s="65">
        <f t="shared" si="3"/>
        <v>0</v>
      </c>
      <c r="S10" s="57" cm="1">
        <f t="array" ref="S10">_xlfn.IFS(R10&gt;=0.15,10,R10&lt;0.15,R10/0.15*10)</f>
        <v>0</v>
      </c>
      <c r="T10" s="60"/>
      <c r="U10" s="58"/>
      <c r="V10" s="62">
        <f t="shared" si="4"/>
        <v>16.837500000000002</v>
      </c>
      <c r="W10" s="63" t="str">
        <f t="shared" si="5"/>
        <v>不合格</v>
      </c>
      <c r="X10" s="84"/>
      <c r="Y10" s="84"/>
      <c r="Z10" s="84"/>
      <c r="AA10" s="84"/>
      <c r="AB10" s="84"/>
    </row>
    <row r="11" spans="1:28" ht="24.95" customHeight="1">
      <c r="A11" s="34" t="s">
        <v>64</v>
      </c>
      <c r="B11" s="35">
        <v>8</v>
      </c>
      <c r="C11" s="35" t="s">
        <v>1171</v>
      </c>
      <c r="D11" s="35" t="s">
        <v>562</v>
      </c>
      <c r="E11" s="33">
        <v>142.85</v>
      </c>
      <c r="F11" s="35" t="s">
        <v>560</v>
      </c>
      <c r="G11" s="35">
        <v>50.33</v>
      </c>
      <c r="H11" s="35">
        <v>0</v>
      </c>
      <c r="I11" s="35">
        <v>21</v>
      </c>
      <c r="J11" s="36">
        <v>2517</v>
      </c>
      <c r="K11" s="36">
        <v>0</v>
      </c>
      <c r="L11" s="89">
        <v>800</v>
      </c>
      <c r="M11" s="52">
        <f t="shared" si="1"/>
        <v>6.2912499999999996E-2</v>
      </c>
      <c r="N11" s="57" cm="1">
        <f t="array" ref="N11">_xlfn.IFS(M11&gt;=1,30,M11&lt;1,M11*30)</f>
        <v>1.8873749999999998</v>
      </c>
      <c r="O11" s="54">
        <f t="shared" si="0"/>
        <v>1.7619880994049701E-3</v>
      </c>
      <c r="P11" s="52">
        <f t="shared" si="2"/>
        <v>0.22303646827911011</v>
      </c>
      <c r="Q11" s="57" cm="1">
        <f t="array" ref="Q11">_xlfn.IFS(P11&gt;=1,30,P11&lt;1,P11*30)</f>
        <v>6.6910940483733032</v>
      </c>
      <c r="R11" s="65">
        <f t="shared" si="3"/>
        <v>0</v>
      </c>
      <c r="S11" s="57" cm="1">
        <f t="array" ref="S11">_xlfn.IFS(R11&gt;=0.15,10,R11&lt;0.15,R11/0.15*10)</f>
        <v>0</v>
      </c>
      <c r="T11" s="60"/>
      <c r="U11" s="58"/>
      <c r="V11" s="62">
        <f t="shared" si="4"/>
        <v>8.5784690483733037</v>
      </c>
      <c r="W11" s="63" t="str">
        <f t="shared" si="5"/>
        <v>不合格</v>
      </c>
      <c r="X11" s="84"/>
      <c r="Y11" s="84"/>
      <c r="Z11" s="84"/>
      <c r="AA11" s="84"/>
      <c r="AB11" s="84"/>
    </row>
    <row r="12" spans="1:28" ht="24.95" customHeight="1">
      <c r="A12" s="34" t="s">
        <v>64</v>
      </c>
      <c r="B12" s="35">
        <v>9</v>
      </c>
      <c r="C12" s="35" t="s">
        <v>1143</v>
      </c>
      <c r="D12" s="35" t="s">
        <v>518</v>
      </c>
      <c r="E12" s="33">
        <v>56.994999999999997</v>
      </c>
      <c r="F12" s="35" t="s">
        <v>489</v>
      </c>
      <c r="G12" s="35">
        <v>0</v>
      </c>
      <c r="H12" s="35">
        <v>0</v>
      </c>
      <c r="I12" s="35">
        <v>0</v>
      </c>
      <c r="J12" s="36">
        <v>0</v>
      </c>
      <c r="K12" s="36">
        <v>0</v>
      </c>
      <c r="L12" s="89">
        <v>1400</v>
      </c>
      <c r="M12" s="52">
        <f t="shared" si="1"/>
        <v>0</v>
      </c>
      <c r="N12" s="57" cm="1">
        <f t="array" ref="N12">_xlfn.IFS(M12&gt;=1,30,M12&lt;1,M12*30)</f>
        <v>0</v>
      </c>
      <c r="O12" s="54">
        <f t="shared" si="0"/>
        <v>0</v>
      </c>
      <c r="P12" s="52">
        <f t="shared" si="2"/>
        <v>0</v>
      </c>
      <c r="Q12" s="57" cm="1">
        <f t="array" ref="Q12">_xlfn.IFS(P12&gt;=1,30,P12&lt;1,P12*30)</f>
        <v>0</v>
      </c>
      <c r="R12" s="65">
        <f t="shared" si="3"/>
        <v>0</v>
      </c>
      <c r="S12" s="57" cm="1">
        <f t="array" ref="S12">_xlfn.IFS(R12&gt;=0.15,10,R12&lt;0.15,R12/0.15*10)</f>
        <v>0</v>
      </c>
      <c r="T12" s="60"/>
      <c r="U12" s="58"/>
      <c r="V12" s="62">
        <f t="shared" si="4"/>
        <v>0</v>
      </c>
      <c r="W12" s="63" t="str">
        <f t="shared" si="5"/>
        <v>不合格</v>
      </c>
      <c r="X12" s="84"/>
      <c r="Y12" s="84"/>
      <c r="Z12" s="84"/>
      <c r="AA12" s="84"/>
      <c r="AB12" s="84"/>
    </row>
    <row r="13" spans="1:28" ht="24.95" customHeight="1">
      <c r="A13" s="34" t="s">
        <v>64</v>
      </c>
      <c r="B13" s="35">
        <v>10</v>
      </c>
      <c r="C13" s="35" t="s">
        <v>1147</v>
      </c>
      <c r="D13" s="35" t="s">
        <v>525</v>
      </c>
      <c r="E13" s="33">
        <v>59.95</v>
      </c>
      <c r="F13" s="35" t="s">
        <v>476</v>
      </c>
      <c r="G13" s="35">
        <v>434.6</v>
      </c>
      <c r="H13" s="35">
        <v>0</v>
      </c>
      <c r="I13" s="35">
        <v>7</v>
      </c>
      <c r="J13" s="36">
        <v>0</v>
      </c>
      <c r="K13" s="36">
        <v>0</v>
      </c>
      <c r="L13" s="89">
        <v>800</v>
      </c>
      <c r="M13" s="52">
        <f t="shared" si="1"/>
        <v>0.54325000000000001</v>
      </c>
      <c r="N13" s="57" cm="1">
        <f t="array" ref="N13">_xlfn.IFS(M13&gt;=1,30,M13&lt;1,M13*30)</f>
        <v>16.297499999999999</v>
      </c>
      <c r="O13" s="54">
        <f t="shared" si="0"/>
        <v>0</v>
      </c>
      <c r="P13" s="52">
        <f t="shared" si="2"/>
        <v>0</v>
      </c>
      <c r="Q13" s="57" cm="1">
        <f t="array" ref="Q13">_xlfn.IFS(P13&gt;=1,30,P13&lt;1,P13*30)</f>
        <v>0</v>
      </c>
      <c r="R13" s="65">
        <f t="shared" si="3"/>
        <v>0</v>
      </c>
      <c r="S13" s="57" cm="1">
        <f t="array" ref="S13">_xlfn.IFS(R13&gt;=0.15,10,R13&lt;0.15,R13/0.15*10)</f>
        <v>0</v>
      </c>
      <c r="T13" s="60"/>
      <c r="U13" s="58"/>
      <c r="V13" s="62">
        <f t="shared" si="4"/>
        <v>16.297499999999999</v>
      </c>
      <c r="W13" s="63" t="str">
        <f t="shared" si="5"/>
        <v>不合格</v>
      </c>
      <c r="X13" s="84"/>
      <c r="Y13" s="84"/>
      <c r="Z13" s="84"/>
      <c r="AA13" s="84"/>
      <c r="AB13" s="84"/>
    </row>
    <row r="14" spans="1:28" ht="24.95" customHeight="1">
      <c r="A14" s="34" t="s">
        <v>64</v>
      </c>
      <c r="B14" s="35">
        <v>11</v>
      </c>
      <c r="C14" s="35">
        <v>20150486</v>
      </c>
      <c r="D14" s="35" t="s">
        <v>531</v>
      </c>
      <c r="E14" s="33">
        <v>68.394999999999996</v>
      </c>
      <c r="F14" s="35" t="s">
        <v>476</v>
      </c>
      <c r="G14" s="35">
        <v>407.5</v>
      </c>
      <c r="H14" s="35">
        <v>0</v>
      </c>
      <c r="I14" s="35">
        <v>6</v>
      </c>
      <c r="J14" s="36">
        <v>0</v>
      </c>
      <c r="K14" s="36">
        <v>0</v>
      </c>
      <c r="L14" s="89">
        <v>800</v>
      </c>
      <c r="M14" s="52">
        <f t="shared" si="1"/>
        <v>0.50937500000000002</v>
      </c>
      <c r="N14" s="57" cm="1">
        <f t="array" ref="N14">_xlfn.IFS(M14&gt;=1,30,M14&lt;1,M14*30)</f>
        <v>15.28125</v>
      </c>
      <c r="O14" s="54">
        <f t="shared" si="0"/>
        <v>0</v>
      </c>
      <c r="P14" s="52">
        <f t="shared" si="2"/>
        <v>0</v>
      </c>
      <c r="Q14" s="57" cm="1">
        <f t="array" ref="Q14">_xlfn.IFS(P14&gt;=1,30,P14&lt;1,P14*30)</f>
        <v>0</v>
      </c>
      <c r="R14" s="65">
        <f t="shared" si="3"/>
        <v>0</v>
      </c>
      <c r="S14" s="57" cm="1">
        <f t="array" ref="S14">_xlfn.IFS(R14&gt;=0.15,10,R14&lt;0.15,R14/0.15*10)</f>
        <v>0</v>
      </c>
      <c r="T14" s="60"/>
      <c r="U14" s="58"/>
      <c r="V14" s="62">
        <f t="shared" si="4"/>
        <v>15.28125</v>
      </c>
      <c r="W14" s="63" t="str">
        <f t="shared" si="5"/>
        <v>不合格</v>
      </c>
      <c r="X14" s="84"/>
      <c r="Y14" s="84"/>
      <c r="Z14" s="84"/>
      <c r="AA14" s="84"/>
      <c r="AB14" s="84"/>
    </row>
    <row r="15" spans="1:28" ht="24.95" customHeight="1">
      <c r="A15" s="34" t="s">
        <v>64</v>
      </c>
      <c r="B15" s="35">
        <v>12</v>
      </c>
      <c r="C15" s="35">
        <v>20135024</v>
      </c>
      <c r="D15" s="35" t="s">
        <v>535</v>
      </c>
      <c r="E15" s="33">
        <v>71.739999999999995</v>
      </c>
      <c r="F15" s="35" t="s">
        <v>476</v>
      </c>
      <c r="G15" s="35">
        <v>418.5</v>
      </c>
      <c r="H15" s="35">
        <v>0</v>
      </c>
      <c r="I15" s="35">
        <v>6</v>
      </c>
      <c r="J15" s="36">
        <v>0</v>
      </c>
      <c r="K15" s="36">
        <v>0</v>
      </c>
      <c r="L15" s="89">
        <v>800</v>
      </c>
      <c r="M15" s="52">
        <f t="shared" si="1"/>
        <v>0.52312499999999995</v>
      </c>
      <c r="N15" s="57" cm="1">
        <f t="array" ref="N15">_xlfn.IFS(M15&gt;=1,30,M15&lt;1,M15*30)</f>
        <v>15.693749999999998</v>
      </c>
      <c r="O15" s="54">
        <f t="shared" si="0"/>
        <v>0</v>
      </c>
      <c r="P15" s="52">
        <f t="shared" si="2"/>
        <v>0</v>
      </c>
      <c r="Q15" s="57" cm="1">
        <f t="array" ref="Q15">_xlfn.IFS(P15&gt;=1,30,P15&lt;1,P15*30)</f>
        <v>0</v>
      </c>
      <c r="R15" s="65">
        <f t="shared" si="3"/>
        <v>0</v>
      </c>
      <c r="S15" s="57" cm="1">
        <f t="array" ref="S15">_xlfn.IFS(R15&gt;=0.15,10,R15&lt;0.15,R15/0.15*10)</f>
        <v>0</v>
      </c>
      <c r="T15" s="60"/>
      <c r="U15" s="58"/>
      <c r="V15" s="62">
        <f t="shared" si="4"/>
        <v>15.693749999999998</v>
      </c>
      <c r="W15" s="63" t="str">
        <f t="shared" si="5"/>
        <v>不合格</v>
      </c>
      <c r="X15" s="84"/>
      <c r="Y15" s="84"/>
      <c r="Z15" s="84"/>
      <c r="AA15" s="84"/>
      <c r="AB15" s="84"/>
    </row>
    <row r="16" spans="1:28" ht="24.95" customHeight="1">
      <c r="A16" s="34" t="s">
        <v>64</v>
      </c>
      <c r="B16" s="35">
        <v>13</v>
      </c>
      <c r="C16" s="35">
        <v>20144007</v>
      </c>
      <c r="D16" s="35" t="s">
        <v>506</v>
      </c>
      <c r="E16" s="33">
        <v>50.683100000000003</v>
      </c>
      <c r="F16" s="35" t="s">
        <v>489</v>
      </c>
      <c r="G16" s="35">
        <v>144</v>
      </c>
      <c r="H16" s="35">
        <v>0</v>
      </c>
      <c r="I16" s="35">
        <v>3</v>
      </c>
      <c r="J16" s="36">
        <v>0</v>
      </c>
      <c r="K16" s="36">
        <v>0</v>
      </c>
      <c r="L16" s="89">
        <v>1400</v>
      </c>
      <c r="M16" s="52">
        <f t="shared" si="1"/>
        <v>0.10285714285714286</v>
      </c>
      <c r="N16" s="57" cm="1">
        <f t="array" ref="N16">_xlfn.IFS(M16&gt;=1,30,M16&lt;1,M16*30)</f>
        <v>3.0857142857142859</v>
      </c>
      <c r="O16" s="54">
        <f t="shared" si="0"/>
        <v>0</v>
      </c>
      <c r="P16" s="52">
        <f t="shared" si="2"/>
        <v>0</v>
      </c>
      <c r="Q16" s="57" cm="1">
        <f t="array" ref="Q16">_xlfn.IFS(P16&gt;=1,30,P16&lt;1,P16*30)</f>
        <v>0</v>
      </c>
      <c r="R16" s="65">
        <f t="shared" si="3"/>
        <v>0</v>
      </c>
      <c r="S16" s="57" cm="1">
        <f t="array" ref="S16">_xlfn.IFS(R16&gt;=0.15,10,R16&lt;0.15,R16/0.15*10)</f>
        <v>0</v>
      </c>
      <c r="T16" s="60"/>
      <c r="U16" s="58"/>
      <c r="V16" s="62">
        <f t="shared" si="4"/>
        <v>3.0857142857142859</v>
      </c>
      <c r="W16" s="63" t="str">
        <f t="shared" si="5"/>
        <v>不合格</v>
      </c>
      <c r="X16" s="84"/>
      <c r="Y16" s="84"/>
      <c r="Z16" s="84"/>
      <c r="AA16" s="84"/>
      <c r="AB16" s="84"/>
    </row>
    <row r="17" spans="1:28" ht="24.95" customHeight="1">
      <c r="A17" s="34" t="s">
        <v>64</v>
      </c>
      <c r="B17" s="35">
        <v>14</v>
      </c>
      <c r="C17" s="35">
        <v>20143961</v>
      </c>
      <c r="D17" s="35" t="s">
        <v>517</v>
      </c>
      <c r="E17" s="33">
        <v>56.8</v>
      </c>
      <c r="F17" s="35" t="s">
        <v>476</v>
      </c>
      <c r="G17" s="35">
        <v>419.5</v>
      </c>
      <c r="H17" s="35">
        <v>0</v>
      </c>
      <c r="I17" s="35">
        <v>6</v>
      </c>
      <c r="J17" s="36">
        <v>0</v>
      </c>
      <c r="K17" s="36">
        <v>0</v>
      </c>
      <c r="L17" s="89">
        <v>800</v>
      </c>
      <c r="M17" s="52">
        <f t="shared" si="1"/>
        <v>0.52437500000000004</v>
      </c>
      <c r="N17" s="57" cm="1">
        <f t="array" ref="N17">_xlfn.IFS(M17&gt;=1,30,M17&lt;1,M17*30)</f>
        <v>15.731250000000001</v>
      </c>
      <c r="O17" s="54">
        <f t="shared" si="0"/>
        <v>0</v>
      </c>
      <c r="P17" s="52">
        <f t="shared" si="2"/>
        <v>0</v>
      </c>
      <c r="Q17" s="57" cm="1">
        <f t="array" ref="Q17">_xlfn.IFS(P17&gt;=1,30,P17&lt;1,P17*30)</f>
        <v>0</v>
      </c>
      <c r="R17" s="65">
        <f t="shared" si="3"/>
        <v>0</v>
      </c>
      <c r="S17" s="57" cm="1">
        <f t="array" ref="S17">_xlfn.IFS(R17&gt;=0.15,10,R17&lt;0.15,R17/0.15*10)</f>
        <v>0</v>
      </c>
      <c r="T17" s="60"/>
      <c r="U17" s="58"/>
      <c r="V17" s="62">
        <f t="shared" si="4"/>
        <v>15.731250000000001</v>
      </c>
      <c r="W17" s="63" t="str">
        <f t="shared" si="5"/>
        <v>不合格</v>
      </c>
      <c r="X17" s="84"/>
      <c r="Y17" s="84"/>
      <c r="Z17" s="84"/>
      <c r="AA17" s="84"/>
      <c r="AB17" s="84"/>
    </row>
    <row r="18" spans="1:28" ht="24.95" customHeight="1">
      <c r="A18" s="34" t="s">
        <v>64</v>
      </c>
      <c r="B18" s="35">
        <v>15</v>
      </c>
      <c r="C18" s="35">
        <v>20153801</v>
      </c>
      <c r="D18" s="35" t="s">
        <v>558</v>
      </c>
      <c r="E18" s="33">
        <v>99.96</v>
      </c>
      <c r="F18" s="35" t="s">
        <v>476</v>
      </c>
      <c r="G18" s="35">
        <v>415</v>
      </c>
      <c r="H18" s="35">
        <v>0</v>
      </c>
      <c r="I18" s="35">
        <v>6</v>
      </c>
      <c r="J18" s="36">
        <v>0</v>
      </c>
      <c r="K18" s="36">
        <v>0</v>
      </c>
      <c r="L18" s="89">
        <v>800</v>
      </c>
      <c r="M18" s="52">
        <f t="shared" si="1"/>
        <v>0.51875000000000004</v>
      </c>
      <c r="N18" s="57" cm="1">
        <f t="array" ref="N18">_xlfn.IFS(M18&gt;=1,30,M18&lt;1,M18*30)</f>
        <v>15.562500000000002</v>
      </c>
      <c r="O18" s="54">
        <f t="shared" si="0"/>
        <v>0</v>
      </c>
      <c r="P18" s="52">
        <f t="shared" si="2"/>
        <v>0</v>
      </c>
      <c r="Q18" s="57" cm="1">
        <f t="array" ref="Q18">_xlfn.IFS(P18&gt;=1,30,P18&lt;1,P18*30)</f>
        <v>0</v>
      </c>
      <c r="R18" s="65">
        <f t="shared" si="3"/>
        <v>0</v>
      </c>
      <c r="S18" s="57" cm="1">
        <f t="array" ref="S18">_xlfn.IFS(R18&gt;=0.15,10,R18&lt;0.15,R18/0.15*10)</f>
        <v>0</v>
      </c>
      <c r="T18" s="60"/>
      <c r="U18" s="58"/>
      <c r="V18" s="62">
        <f t="shared" si="4"/>
        <v>15.562500000000002</v>
      </c>
      <c r="W18" s="63" t="str">
        <f t="shared" si="5"/>
        <v>不合格</v>
      </c>
      <c r="X18" s="84"/>
      <c r="Y18" s="84"/>
      <c r="Z18" s="84"/>
      <c r="AA18" s="84"/>
      <c r="AB18" s="84"/>
    </row>
    <row r="19" spans="1:28" ht="24.95" customHeight="1">
      <c r="A19" s="34" t="s">
        <v>64</v>
      </c>
      <c r="B19" s="35">
        <v>16</v>
      </c>
      <c r="C19" s="35">
        <v>20113086</v>
      </c>
      <c r="D19" s="35" t="s">
        <v>530</v>
      </c>
      <c r="E19" s="33">
        <v>67.849999999999994</v>
      </c>
      <c r="F19" s="35" t="s">
        <v>476</v>
      </c>
      <c r="G19" s="35">
        <v>429</v>
      </c>
      <c r="H19" s="35">
        <v>0</v>
      </c>
      <c r="I19" s="35">
        <v>5</v>
      </c>
      <c r="J19" s="36">
        <v>0</v>
      </c>
      <c r="K19" s="36">
        <v>0</v>
      </c>
      <c r="L19" s="89">
        <v>800</v>
      </c>
      <c r="M19" s="52">
        <f t="shared" si="1"/>
        <v>0.53625</v>
      </c>
      <c r="N19" s="57" cm="1">
        <f t="array" ref="N19">_xlfn.IFS(M19&gt;=1,30,M19&lt;1,M19*30)</f>
        <v>16.087499999999999</v>
      </c>
      <c r="O19" s="54">
        <f t="shared" si="0"/>
        <v>0</v>
      </c>
      <c r="P19" s="52">
        <f t="shared" si="2"/>
        <v>0</v>
      </c>
      <c r="Q19" s="57" cm="1">
        <f t="array" ref="Q19">_xlfn.IFS(P19&gt;=1,30,P19&lt;1,P19*30)</f>
        <v>0</v>
      </c>
      <c r="R19" s="65">
        <f t="shared" si="3"/>
        <v>0</v>
      </c>
      <c r="S19" s="57" cm="1">
        <f t="array" ref="S19">_xlfn.IFS(R19&gt;=0.15,10,R19&lt;0.15,R19/0.15*10)</f>
        <v>0</v>
      </c>
      <c r="T19" s="60"/>
      <c r="U19" s="58"/>
      <c r="V19" s="62">
        <f t="shared" si="4"/>
        <v>16.087499999999999</v>
      </c>
      <c r="W19" s="63" t="str">
        <f t="shared" si="5"/>
        <v>不合格</v>
      </c>
      <c r="X19" s="84"/>
      <c r="Y19" s="84"/>
      <c r="Z19" s="84"/>
      <c r="AA19" s="84"/>
      <c r="AB19" s="84"/>
    </row>
    <row r="20" spans="1:28" ht="24.95" customHeight="1">
      <c r="A20" s="34" t="s">
        <v>64</v>
      </c>
      <c r="B20" s="35">
        <v>17</v>
      </c>
      <c r="C20" s="35">
        <v>20113358</v>
      </c>
      <c r="D20" s="35" t="s">
        <v>511</v>
      </c>
      <c r="E20" s="33">
        <v>53</v>
      </c>
      <c r="F20" s="35" t="s">
        <v>476</v>
      </c>
      <c r="G20" s="35">
        <v>417.75</v>
      </c>
      <c r="H20" s="35">
        <v>0</v>
      </c>
      <c r="I20" s="35">
        <v>6</v>
      </c>
      <c r="J20" s="36">
        <v>0</v>
      </c>
      <c r="K20" s="36">
        <v>0</v>
      </c>
      <c r="L20" s="89">
        <v>1400</v>
      </c>
      <c r="M20" s="52">
        <f t="shared" si="1"/>
        <v>0.29839285714285713</v>
      </c>
      <c r="N20" s="57" cm="1">
        <f t="array" ref="N20">_xlfn.IFS(M20&gt;=1,30,M20&lt;1,M20*30)</f>
        <v>8.9517857142857142</v>
      </c>
      <c r="O20" s="54">
        <f t="shared" si="0"/>
        <v>0</v>
      </c>
      <c r="P20" s="52">
        <f t="shared" si="2"/>
        <v>0</v>
      </c>
      <c r="Q20" s="57" cm="1">
        <f t="array" ref="Q20">_xlfn.IFS(P20&gt;=1,30,P20&lt;1,P20*30)</f>
        <v>0</v>
      </c>
      <c r="R20" s="65">
        <f t="shared" si="3"/>
        <v>0</v>
      </c>
      <c r="S20" s="57" cm="1">
        <f t="array" ref="S20">_xlfn.IFS(R20&gt;=0.15,10,R20&lt;0.15,R20/0.15*10)</f>
        <v>0</v>
      </c>
      <c r="T20" s="60"/>
      <c r="U20" s="58"/>
      <c r="V20" s="62">
        <f t="shared" si="4"/>
        <v>8.9517857142857142</v>
      </c>
      <c r="W20" s="63" t="str">
        <f t="shared" si="5"/>
        <v>不合格</v>
      </c>
      <c r="X20" s="84"/>
      <c r="Y20" s="84"/>
      <c r="Z20" s="84"/>
      <c r="AA20" s="84"/>
      <c r="AB20" s="84"/>
    </row>
    <row r="21" spans="1:28" ht="24.95" customHeight="1">
      <c r="A21" s="34" t="s">
        <v>64</v>
      </c>
      <c r="B21" s="35">
        <v>18</v>
      </c>
      <c r="C21" s="35">
        <v>20158917</v>
      </c>
      <c r="D21" s="35" t="s">
        <v>507</v>
      </c>
      <c r="E21" s="33">
        <v>50.97</v>
      </c>
      <c r="F21" s="35" t="s">
        <v>476</v>
      </c>
      <c r="G21" s="35">
        <v>413.18</v>
      </c>
      <c r="H21" s="35">
        <v>0</v>
      </c>
      <c r="I21" s="35">
        <v>5</v>
      </c>
      <c r="J21" s="36">
        <v>0</v>
      </c>
      <c r="K21" s="36">
        <v>0</v>
      </c>
      <c r="L21" s="89">
        <v>1400</v>
      </c>
      <c r="M21" s="52">
        <f t="shared" si="1"/>
        <v>0.29512857142857141</v>
      </c>
      <c r="N21" s="57" cm="1">
        <f t="array" ref="N21">_xlfn.IFS(M21&gt;=1,30,M21&lt;1,M21*30)</f>
        <v>8.8538571428571426</v>
      </c>
      <c r="O21" s="54">
        <f t="shared" si="0"/>
        <v>0</v>
      </c>
      <c r="P21" s="52">
        <f t="shared" si="2"/>
        <v>0</v>
      </c>
      <c r="Q21" s="57" cm="1">
        <f t="array" ref="Q21">_xlfn.IFS(P21&gt;=1,30,P21&lt;1,P21*30)</f>
        <v>0</v>
      </c>
      <c r="R21" s="65">
        <f t="shared" si="3"/>
        <v>0</v>
      </c>
      <c r="S21" s="57" cm="1">
        <f t="array" ref="S21">_xlfn.IFS(R21&gt;=0.15,10,R21&lt;0.15,R21/0.15*10)</f>
        <v>0</v>
      </c>
      <c r="T21" s="60"/>
      <c r="U21" s="58"/>
      <c r="V21" s="62">
        <f t="shared" si="4"/>
        <v>8.8538571428571426</v>
      </c>
      <c r="W21" s="63" t="str">
        <f t="shared" si="5"/>
        <v>不合格</v>
      </c>
      <c r="X21" s="84"/>
      <c r="Y21" s="84"/>
      <c r="Z21" s="84"/>
      <c r="AA21" s="84"/>
      <c r="AB21" s="84"/>
    </row>
    <row r="22" spans="1:28" ht="24.95" customHeight="1">
      <c r="A22" s="34" t="s">
        <v>64</v>
      </c>
      <c r="B22" s="35">
        <v>19</v>
      </c>
      <c r="C22" s="35">
        <v>20153798</v>
      </c>
      <c r="D22" s="35" t="s">
        <v>561</v>
      </c>
      <c r="E22" s="33">
        <v>126.82</v>
      </c>
      <c r="F22" s="35" t="s">
        <v>476</v>
      </c>
      <c r="G22" s="35">
        <v>496.49</v>
      </c>
      <c r="H22" s="35">
        <v>0</v>
      </c>
      <c r="I22" s="35">
        <v>6</v>
      </c>
      <c r="J22" s="36">
        <v>0</v>
      </c>
      <c r="K22" s="36">
        <v>0</v>
      </c>
      <c r="L22" s="89">
        <v>800</v>
      </c>
      <c r="M22" s="52">
        <f t="shared" si="1"/>
        <v>0.62061250000000001</v>
      </c>
      <c r="N22" s="57" cm="1">
        <f t="array" ref="N22">_xlfn.IFS(M22&gt;=1,30,M22&lt;1,M22*30)</f>
        <v>18.618375</v>
      </c>
      <c r="O22" s="54">
        <f t="shared" si="0"/>
        <v>0</v>
      </c>
      <c r="P22" s="52">
        <f t="shared" si="2"/>
        <v>0</v>
      </c>
      <c r="Q22" s="57" cm="1">
        <f t="array" ref="Q22">_xlfn.IFS(P22&gt;=1,30,P22&lt;1,P22*30)</f>
        <v>0</v>
      </c>
      <c r="R22" s="65">
        <f t="shared" si="3"/>
        <v>0</v>
      </c>
      <c r="S22" s="57" cm="1">
        <f t="array" ref="S22">_xlfn.IFS(R22&gt;=0.15,10,R22&lt;0.15,R22/0.15*10)</f>
        <v>0</v>
      </c>
      <c r="T22" s="60"/>
      <c r="U22" s="58"/>
      <c r="V22" s="62">
        <f t="shared" si="4"/>
        <v>18.618375</v>
      </c>
      <c r="W22" s="63" t="str">
        <f t="shared" si="5"/>
        <v>不合格</v>
      </c>
      <c r="X22" s="84"/>
      <c r="Y22" s="84"/>
      <c r="Z22" s="84"/>
      <c r="AA22" s="84"/>
      <c r="AB22" s="84"/>
    </row>
    <row r="23" spans="1:28" ht="24.95" customHeight="1">
      <c r="A23" s="34" t="s">
        <v>64</v>
      </c>
      <c r="B23" s="35">
        <v>20</v>
      </c>
      <c r="C23" s="35" t="s">
        <v>1142</v>
      </c>
      <c r="D23" s="35" t="s">
        <v>513</v>
      </c>
      <c r="E23" s="33">
        <v>54.96</v>
      </c>
      <c r="F23" s="35" t="s">
        <v>514</v>
      </c>
      <c r="G23" s="35">
        <v>548.64</v>
      </c>
      <c r="H23" s="35">
        <v>0</v>
      </c>
      <c r="I23" s="35">
        <v>491</v>
      </c>
      <c r="J23" s="36">
        <v>12834.2</v>
      </c>
      <c r="K23" s="36">
        <v>0</v>
      </c>
      <c r="L23" s="89">
        <v>1400</v>
      </c>
      <c r="M23" s="52">
        <f t="shared" si="1"/>
        <v>0.39188571428571428</v>
      </c>
      <c r="N23" s="57" cm="1">
        <f t="array" ref="N23">_xlfn.IFS(M23&gt;=1,30,M23&lt;1,M23*30)</f>
        <v>11.756571428571428</v>
      </c>
      <c r="O23" s="54">
        <f t="shared" si="0"/>
        <v>2.3351892285298399E-2</v>
      </c>
      <c r="P23" s="52">
        <f t="shared" si="2"/>
        <v>2.9559357323162527</v>
      </c>
      <c r="Q23" s="57" cm="1">
        <f t="array" ref="Q23">_xlfn.IFS(P23&gt;=1,30,P23&lt;1,P23*30)</f>
        <v>30</v>
      </c>
      <c r="R23" s="65">
        <f t="shared" si="3"/>
        <v>0</v>
      </c>
      <c r="S23" s="57" cm="1">
        <f t="array" ref="S23">_xlfn.IFS(R23&gt;=0.15,10,R23&lt;0.15,R23/0.15*10)</f>
        <v>0</v>
      </c>
      <c r="T23" s="60"/>
      <c r="U23" s="58"/>
      <c r="V23" s="62">
        <f t="shared" si="4"/>
        <v>41.756571428571426</v>
      </c>
      <c r="W23" s="63" t="str">
        <f t="shared" si="5"/>
        <v>不合格</v>
      </c>
      <c r="X23" s="84"/>
      <c r="Y23" s="84"/>
      <c r="Z23" s="84"/>
      <c r="AA23" s="84"/>
      <c r="AB23" s="84"/>
    </row>
    <row r="24" spans="1:28" ht="24.95" customHeight="1">
      <c r="A24" s="34" t="s">
        <v>64</v>
      </c>
      <c r="B24" s="35">
        <v>21</v>
      </c>
      <c r="C24" s="35" t="s">
        <v>1160</v>
      </c>
      <c r="D24" s="35" t="s">
        <v>544</v>
      </c>
      <c r="E24" s="33">
        <v>79.95</v>
      </c>
      <c r="F24" s="35" t="s">
        <v>545</v>
      </c>
      <c r="G24" s="35">
        <v>1753.19</v>
      </c>
      <c r="H24" s="35">
        <v>0</v>
      </c>
      <c r="I24" s="35">
        <v>178</v>
      </c>
      <c r="J24" s="36">
        <v>29326</v>
      </c>
      <c r="K24" s="36">
        <v>0</v>
      </c>
      <c r="L24" s="89">
        <v>1400</v>
      </c>
      <c r="M24" s="52">
        <f t="shared" si="1"/>
        <v>1.2522785714285716</v>
      </c>
      <c r="N24" s="57" cm="1">
        <f t="array" ref="N24">_xlfn.IFS(M24&gt;=1,30,M24&lt;1,M24*30)</f>
        <v>30</v>
      </c>
      <c r="O24" s="54">
        <f t="shared" si="0"/>
        <v>3.6680425265791121E-2</v>
      </c>
      <c r="P24" s="52">
        <f t="shared" si="2"/>
        <v>4.6430918057963444</v>
      </c>
      <c r="Q24" s="57" cm="1">
        <f t="array" ref="Q24">_xlfn.IFS(P24&gt;=1,30,P24&lt;1,P24*30)</f>
        <v>30</v>
      </c>
      <c r="R24" s="65">
        <f t="shared" si="3"/>
        <v>0</v>
      </c>
      <c r="S24" s="57" cm="1">
        <f t="array" ref="S24">_xlfn.IFS(R24&gt;=0.15,10,R24&lt;0.15,R24/0.15*10)</f>
        <v>0</v>
      </c>
      <c r="T24" s="60"/>
      <c r="U24" s="58"/>
      <c r="V24" s="62">
        <f t="shared" si="4"/>
        <v>60</v>
      </c>
      <c r="W24" s="63" t="str">
        <f t="shared" si="5"/>
        <v>合格</v>
      </c>
      <c r="X24" s="84"/>
      <c r="Y24" s="84"/>
      <c r="Z24" s="84"/>
      <c r="AA24" s="84"/>
      <c r="AB24" s="84"/>
    </row>
    <row r="25" spans="1:28" ht="24.95" customHeight="1">
      <c r="A25" s="34" t="s">
        <v>64</v>
      </c>
      <c r="B25" s="35">
        <v>22</v>
      </c>
      <c r="C25" s="35" t="s">
        <v>1156</v>
      </c>
      <c r="D25" s="35" t="s">
        <v>538</v>
      </c>
      <c r="E25" s="33">
        <v>75.95</v>
      </c>
      <c r="F25" s="35" t="s">
        <v>476</v>
      </c>
      <c r="G25" s="35">
        <v>428.36</v>
      </c>
      <c r="H25" s="35">
        <v>0</v>
      </c>
      <c r="I25" s="35">
        <v>6</v>
      </c>
      <c r="J25" s="36">
        <v>0</v>
      </c>
      <c r="K25" s="36">
        <v>0</v>
      </c>
      <c r="L25" s="89">
        <v>1400</v>
      </c>
      <c r="M25" s="52">
        <f t="shared" si="1"/>
        <v>0.30597142857142856</v>
      </c>
      <c r="N25" s="57" cm="1">
        <f t="array" ref="N25">_xlfn.IFS(M25&gt;=1,30,M25&lt;1,M25*30)</f>
        <v>9.1791428571428568</v>
      </c>
      <c r="O25" s="54">
        <f t="shared" si="0"/>
        <v>0</v>
      </c>
      <c r="P25" s="52">
        <f t="shared" si="2"/>
        <v>0</v>
      </c>
      <c r="Q25" s="57" cm="1">
        <f t="array" ref="Q25">_xlfn.IFS(P25&gt;=1,30,P25&lt;1,P25*30)</f>
        <v>0</v>
      </c>
      <c r="R25" s="65">
        <f t="shared" si="3"/>
        <v>0</v>
      </c>
      <c r="S25" s="57" cm="1">
        <f t="array" ref="S25">_xlfn.IFS(R25&gt;=0.15,10,R25&lt;0.15,R25/0.15*10)</f>
        <v>0</v>
      </c>
      <c r="T25" s="60"/>
      <c r="U25" s="58"/>
      <c r="V25" s="62">
        <f t="shared" si="4"/>
        <v>9.1791428571428568</v>
      </c>
      <c r="W25" s="63" t="str">
        <f t="shared" si="5"/>
        <v>不合格</v>
      </c>
      <c r="X25" s="84"/>
      <c r="Y25" s="84"/>
      <c r="Z25" s="84"/>
      <c r="AA25" s="84"/>
      <c r="AB25" s="84"/>
    </row>
    <row r="26" spans="1:28" ht="24.95" customHeight="1">
      <c r="A26" s="34" t="s">
        <v>64</v>
      </c>
      <c r="B26" s="35">
        <v>23</v>
      </c>
      <c r="C26" s="35" t="s">
        <v>1136</v>
      </c>
      <c r="D26" s="35" t="s">
        <v>500</v>
      </c>
      <c r="E26" s="33">
        <v>49.954999999999998</v>
      </c>
      <c r="F26" s="35" t="s">
        <v>501</v>
      </c>
      <c r="G26" s="35">
        <v>542.66</v>
      </c>
      <c r="H26" s="35">
        <v>0</v>
      </c>
      <c r="I26" s="35">
        <v>36</v>
      </c>
      <c r="J26" s="36">
        <v>0</v>
      </c>
      <c r="K26" s="36">
        <v>0</v>
      </c>
      <c r="L26" s="89">
        <v>1400</v>
      </c>
      <c r="M26" s="52">
        <f t="shared" si="1"/>
        <v>0.38761428571428569</v>
      </c>
      <c r="N26" s="57" cm="1">
        <f t="array" ref="N26">_xlfn.IFS(M26&gt;=1,30,M26&lt;1,M26*30)</f>
        <v>11.628428571428572</v>
      </c>
      <c r="O26" s="54">
        <f t="shared" si="0"/>
        <v>0</v>
      </c>
      <c r="P26" s="52">
        <f t="shared" si="2"/>
        <v>0</v>
      </c>
      <c r="Q26" s="57" cm="1">
        <f t="array" ref="Q26">_xlfn.IFS(P26&gt;=1,30,P26&lt;1,P26*30)</f>
        <v>0</v>
      </c>
      <c r="R26" s="65">
        <f t="shared" si="3"/>
        <v>0</v>
      </c>
      <c r="S26" s="57" cm="1">
        <f t="array" ref="S26">_xlfn.IFS(R26&gt;=0.15,10,R26&lt;0.15,R26/0.15*10)</f>
        <v>0</v>
      </c>
      <c r="T26" s="60"/>
      <c r="U26" s="58"/>
      <c r="V26" s="62">
        <f t="shared" si="4"/>
        <v>11.628428571428572</v>
      </c>
      <c r="W26" s="63" t="str">
        <f t="shared" si="5"/>
        <v>不合格</v>
      </c>
      <c r="X26" s="84"/>
      <c r="Y26" s="84"/>
      <c r="Z26" s="84"/>
      <c r="AA26" s="84"/>
      <c r="AB26" s="84"/>
    </row>
    <row r="27" spans="1:28" ht="24.95" customHeight="1">
      <c r="A27" s="34" t="s">
        <v>64</v>
      </c>
      <c r="B27" s="35">
        <v>24</v>
      </c>
      <c r="C27" s="35" t="s">
        <v>1165</v>
      </c>
      <c r="D27" s="35" t="s">
        <v>216</v>
      </c>
      <c r="E27" s="33">
        <v>91.85</v>
      </c>
      <c r="F27" s="35" t="s">
        <v>476</v>
      </c>
      <c r="G27" s="35">
        <v>782.76</v>
      </c>
      <c r="H27" s="35">
        <v>0</v>
      </c>
      <c r="I27" s="35">
        <v>52</v>
      </c>
      <c r="J27" s="36">
        <v>1024</v>
      </c>
      <c r="K27" s="36">
        <v>0</v>
      </c>
      <c r="L27" s="89">
        <v>1400</v>
      </c>
      <c r="M27" s="52">
        <f t="shared" si="1"/>
        <v>0.55911428571428567</v>
      </c>
      <c r="N27" s="57" cm="1">
        <f t="array" ref="N27">_xlfn.IFS(M27&gt;=1,30,M27&lt;1,M27*30)</f>
        <v>16.773428571428571</v>
      </c>
      <c r="O27" s="54">
        <f t="shared" si="0"/>
        <v>1.1148611867174741E-3</v>
      </c>
      <c r="P27" s="52">
        <f t="shared" si="2"/>
        <v>0.14112166920474356</v>
      </c>
      <c r="Q27" s="57" cm="1">
        <f t="array" ref="Q27">_xlfn.IFS(P27&gt;=1,30,P27&lt;1,P27*30)</f>
        <v>4.2336500761423066</v>
      </c>
      <c r="R27" s="65">
        <f t="shared" si="3"/>
        <v>0</v>
      </c>
      <c r="S27" s="57" cm="1">
        <f t="array" ref="S27">_xlfn.IFS(R27&gt;=0.15,10,R27&lt;0.15,R27/0.15*10)</f>
        <v>0</v>
      </c>
      <c r="T27" s="60"/>
      <c r="U27" s="58"/>
      <c r="V27" s="62">
        <f t="shared" si="4"/>
        <v>21.007078647570879</v>
      </c>
      <c r="W27" s="63" t="str">
        <f t="shared" si="5"/>
        <v>不合格</v>
      </c>
      <c r="X27" s="84"/>
      <c r="Y27" s="84"/>
      <c r="Z27" s="84"/>
      <c r="AA27" s="84"/>
      <c r="AB27" s="84"/>
    </row>
    <row r="28" spans="1:28" ht="24.95" customHeight="1">
      <c r="A28" s="34" t="s">
        <v>64</v>
      </c>
      <c r="B28" s="35">
        <v>25</v>
      </c>
      <c r="C28" s="35" t="s">
        <v>1163</v>
      </c>
      <c r="D28" s="35" t="s">
        <v>549</v>
      </c>
      <c r="E28" s="33">
        <v>84.444999999999993</v>
      </c>
      <c r="F28" s="35" t="s">
        <v>499</v>
      </c>
      <c r="G28" s="35">
        <v>716.92</v>
      </c>
      <c r="H28" s="35">
        <v>0</v>
      </c>
      <c r="I28" s="35">
        <v>95</v>
      </c>
      <c r="J28" s="36">
        <v>3805.5</v>
      </c>
      <c r="K28" s="36">
        <v>0</v>
      </c>
      <c r="L28" s="89">
        <v>1400</v>
      </c>
      <c r="M28" s="52">
        <f t="shared" si="1"/>
        <v>0.51208571428571426</v>
      </c>
      <c r="N28" s="57" cm="1">
        <f t="array" ref="N28">_xlfn.IFS(M28&gt;=1,30,M28&lt;1,M28*30)</f>
        <v>15.362571428571428</v>
      </c>
      <c r="O28" s="54">
        <f t="shared" si="0"/>
        <v>4.5064835099769083E-3</v>
      </c>
      <c r="P28" s="52">
        <f t="shared" si="2"/>
        <v>0.57044095062998834</v>
      </c>
      <c r="Q28" s="57" cm="1">
        <f t="array" ref="Q28">_xlfn.IFS(P28&gt;=1,30,P28&lt;1,P28*30)</f>
        <v>17.11322851889965</v>
      </c>
      <c r="R28" s="65">
        <f t="shared" si="3"/>
        <v>0</v>
      </c>
      <c r="S28" s="57" cm="1">
        <f t="array" ref="S28">_xlfn.IFS(R28&gt;=0.15,10,R28&lt;0.15,R28/0.15*10)</f>
        <v>0</v>
      </c>
      <c r="T28" s="60"/>
      <c r="U28" s="58"/>
      <c r="V28" s="62">
        <f t="shared" si="4"/>
        <v>32.475799947471074</v>
      </c>
      <c r="W28" s="63" t="str">
        <f t="shared" si="5"/>
        <v>不合格</v>
      </c>
      <c r="X28" s="84"/>
      <c r="Y28" s="84"/>
      <c r="Z28" s="84"/>
      <c r="AA28" s="84"/>
      <c r="AB28" s="84"/>
    </row>
    <row r="29" spans="1:28" ht="24.95" customHeight="1">
      <c r="A29" s="34" t="s">
        <v>64</v>
      </c>
      <c r="B29" s="35">
        <v>26</v>
      </c>
      <c r="C29" s="35" t="s">
        <v>1137</v>
      </c>
      <c r="D29" s="35" t="s">
        <v>502</v>
      </c>
      <c r="E29" s="33">
        <v>49.954999999999998</v>
      </c>
      <c r="F29" s="35" t="s">
        <v>503</v>
      </c>
      <c r="G29" s="35">
        <v>408.83</v>
      </c>
      <c r="H29" s="35">
        <v>0</v>
      </c>
      <c r="I29" s="35">
        <v>6</v>
      </c>
      <c r="J29" s="36">
        <v>0</v>
      </c>
      <c r="K29" s="36">
        <v>0</v>
      </c>
      <c r="L29" s="89">
        <v>800</v>
      </c>
      <c r="M29" s="52">
        <f t="shared" si="1"/>
        <v>0.51103750000000003</v>
      </c>
      <c r="N29" s="57" cm="1">
        <f t="array" ref="N29">_xlfn.IFS(M29&gt;=1,30,M29&lt;1,M29*30)</f>
        <v>15.331125</v>
      </c>
      <c r="O29" s="54">
        <f t="shared" si="0"/>
        <v>0</v>
      </c>
      <c r="P29" s="52">
        <f t="shared" si="2"/>
        <v>0</v>
      </c>
      <c r="Q29" s="57" cm="1">
        <f t="array" ref="Q29">_xlfn.IFS(P29&gt;=1,30,P29&lt;1,P29*30)</f>
        <v>0</v>
      </c>
      <c r="R29" s="65">
        <f t="shared" si="3"/>
        <v>0</v>
      </c>
      <c r="S29" s="57" cm="1">
        <f t="array" ref="S29">_xlfn.IFS(R29&gt;=0.15,10,R29&lt;0.15,R29/0.15*10)</f>
        <v>0</v>
      </c>
      <c r="T29" s="60"/>
      <c r="U29" s="58"/>
      <c r="V29" s="62">
        <f t="shared" si="4"/>
        <v>15.331125</v>
      </c>
      <c r="W29" s="63" t="str">
        <f t="shared" si="5"/>
        <v>不合格</v>
      </c>
      <c r="X29" s="84"/>
      <c r="Y29" s="84"/>
      <c r="Z29" s="84"/>
      <c r="AA29" s="84"/>
      <c r="AB29" s="84"/>
    </row>
    <row r="30" spans="1:28" ht="24.95" customHeight="1">
      <c r="A30" s="34" t="s">
        <v>64</v>
      </c>
      <c r="B30" s="35">
        <v>27</v>
      </c>
      <c r="C30" s="35" t="s">
        <v>1150</v>
      </c>
      <c r="D30" s="35" t="s">
        <v>151</v>
      </c>
      <c r="E30" s="33">
        <v>64.95</v>
      </c>
      <c r="F30" s="35" t="s">
        <v>529</v>
      </c>
      <c r="G30" s="35">
        <v>3984.5</v>
      </c>
      <c r="H30" s="35">
        <v>0</v>
      </c>
      <c r="I30" s="35">
        <v>414</v>
      </c>
      <c r="J30" s="36">
        <v>11910</v>
      </c>
      <c r="K30" s="36">
        <v>0</v>
      </c>
      <c r="L30" s="89">
        <v>1400</v>
      </c>
      <c r="M30" s="52">
        <f t="shared" si="1"/>
        <v>2.8460714285714284</v>
      </c>
      <c r="N30" s="57" cm="1">
        <f t="array" ref="N30">_xlfn.IFS(M30&gt;=1,30,M30&lt;1,M30*30)</f>
        <v>30</v>
      </c>
      <c r="O30" s="54">
        <f t="shared" si="0"/>
        <v>1.8337182448036948E-2</v>
      </c>
      <c r="P30" s="52">
        <f t="shared" si="2"/>
        <v>2.3211623351945501</v>
      </c>
      <c r="Q30" s="57" cm="1">
        <f t="array" ref="Q30">_xlfn.IFS(P30&gt;=1,30,P30&lt;1,P30*30)</f>
        <v>30</v>
      </c>
      <c r="R30" s="65">
        <f t="shared" si="3"/>
        <v>0</v>
      </c>
      <c r="S30" s="57" cm="1">
        <f t="array" ref="S30">_xlfn.IFS(R30&gt;=0.15,10,R30&lt;0.15,R30/0.15*10)</f>
        <v>0</v>
      </c>
      <c r="T30" s="60"/>
      <c r="U30" s="58"/>
      <c r="V30" s="62">
        <f t="shared" si="4"/>
        <v>60</v>
      </c>
      <c r="W30" s="63" t="str">
        <f t="shared" si="5"/>
        <v>合格</v>
      </c>
      <c r="X30" s="84"/>
      <c r="Y30" s="84"/>
      <c r="Z30" s="84"/>
      <c r="AA30" s="84"/>
      <c r="AB30" s="84"/>
    </row>
    <row r="31" spans="1:28" ht="24.95" customHeight="1">
      <c r="A31" s="34" t="s">
        <v>64</v>
      </c>
      <c r="B31" s="35">
        <v>28</v>
      </c>
      <c r="C31" s="35" t="s">
        <v>1151</v>
      </c>
      <c r="D31" s="35" t="s">
        <v>532</v>
      </c>
      <c r="E31" s="33">
        <v>69.8</v>
      </c>
      <c r="F31" s="35" t="s">
        <v>483</v>
      </c>
      <c r="G31" s="35">
        <v>1390.98</v>
      </c>
      <c r="H31" s="35">
        <v>0</v>
      </c>
      <c r="I31" s="35">
        <v>412</v>
      </c>
      <c r="J31" s="36">
        <v>2900</v>
      </c>
      <c r="K31" s="36">
        <v>0</v>
      </c>
      <c r="L31" s="89">
        <v>1400</v>
      </c>
      <c r="M31" s="52">
        <f t="shared" si="1"/>
        <v>0.99355714285714292</v>
      </c>
      <c r="N31" s="57" cm="1">
        <f t="array" ref="N31">_xlfn.IFS(M31&gt;=1,30,M31&lt;1,M31*30)</f>
        <v>29.806714285714289</v>
      </c>
      <c r="O31" s="54">
        <f t="shared" si="0"/>
        <v>4.1547277936962749E-3</v>
      </c>
      <c r="P31" s="52">
        <f t="shared" si="2"/>
        <v>0.52591491059446516</v>
      </c>
      <c r="Q31" s="57" cm="1">
        <f t="array" ref="Q31">_xlfn.IFS(P31&gt;=1,30,P31&lt;1,P31*30)</f>
        <v>15.777447317833955</v>
      </c>
      <c r="R31" s="65">
        <f t="shared" si="3"/>
        <v>0</v>
      </c>
      <c r="S31" s="57" cm="1">
        <f t="array" ref="S31">_xlfn.IFS(R31&gt;=0.15,10,R31&lt;0.15,R31/0.15*10)</f>
        <v>0</v>
      </c>
      <c r="T31" s="60"/>
      <c r="U31" s="58"/>
      <c r="V31" s="62">
        <f t="shared" si="4"/>
        <v>45.584161603548246</v>
      </c>
      <c r="W31" s="63" t="str">
        <f t="shared" si="5"/>
        <v>不合格</v>
      </c>
      <c r="X31" s="84"/>
      <c r="Y31" s="84"/>
      <c r="Z31" s="84"/>
      <c r="AA31" s="84"/>
      <c r="AB31" s="84"/>
    </row>
    <row r="32" spans="1:28" ht="24.95" customHeight="1">
      <c r="A32" s="34" t="s">
        <v>64</v>
      </c>
      <c r="B32" s="35">
        <v>29</v>
      </c>
      <c r="C32" s="35" t="s">
        <v>1133</v>
      </c>
      <c r="D32" s="35" t="s">
        <v>484</v>
      </c>
      <c r="E32" s="33">
        <v>42.954999999999998</v>
      </c>
      <c r="F32" s="35" t="s">
        <v>485</v>
      </c>
      <c r="G32" s="35">
        <v>432</v>
      </c>
      <c r="H32" s="35">
        <v>0</v>
      </c>
      <c r="I32" s="35">
        <v>8</v>
      </c>
      <c r="J32" s="36">
        <v>0</v>
      </c>
      <c r="K32" s="36">
        <v>0</v>
      </c>
      <c r="L32" s="89">
        <v>1400</v>
      </c>
      <c r="M32" s="52">
        <f t="shared" si="1"/>
        <v>0.30857142857142855</v>
      </c>
      <c r="N32" s="57" cm="1">
        <f t="array" ref="N32">_xlfn.IFS(M32&gt;=1,30,M32&lt;1,M32*30)</f>
        <v>9.2571428571428562</v>
      </c>
      <c r="O32" s="54">
        <f t="shared" si="0"/>
        <v>0</v>
      </c>
      <c r="P32" s="52">
        <f t="shared" si="2"/>
        <v>0</v>
      </c>
      <c r="Q32" s="57" cm="1">
        <f t="array" ref="Q32">_xlfn.IFS(P32&gt;=1,30,P32&lt;1,P32*30)</f>
        <v>0</v>
      </c>
      <c r="R32" s="65">
        <f t="shared" si="3"/>
        <v>0</v>
      </c>
      <c r="S32" s="57" cm="1">
        <f t="array" ref="S32">_xlfn.IFS(R32&gt;=0.15,10,R32&lt;0.15,R32/0.15*10)</f>
        <v>0</v>
      </c>
      <c r="T32" s="60"/>
      <c r="U32" s="58"/>
      <c r="V32" s="62">
        <f t="shared" si="4"/>
        <v>9.2571428571428562</v>
      </c>
      <c r="W32" s="63" t="str">
        <f t="shared" si="5"/>
        <v>不合格</v>
      </c>
      <c r="X32" s="84"/>
      <c r="Y32" s="84"/>
      <c r="Z32" s="84"/>
      <c r="AA32" s="84"/>
      <c r="AB32" s="84"/>
    </row>
    <row r="33" spans="1:28" ht="24.95" customHeight="1">
      <c r="A33" s="34" t="s">
        <v>64</v>
      </c>
      <c r="B33" s="35">
        <v>30</v>
      </c>
      <c r="C33" s="35" t="s">
        <v>1135</v>
      </c>
      <c r="D33" s="35" t="s">
        <v>498</v>
      </c>
      <c r="E33" s="33">
        <v>49.95</v>
      </c>
      <c r="F33" s="35" t="s">
        <v>499</v>
      </c>
      <c r="G33" s="35">
        <v>421</v>
      </c>
      <c r="H33" s="35">
        <v>0</v>
      </c>
      <c r="I33" s="35">
        <v>7</v>
      </c>
      <c r="J33" s="36">
        <v>0</v>
      </c>
      <c r="K33" s="36">
        <v>0</v>
      </c>
      <c r="L33" s="89">
        <v>1400</v>
      </c>
      <c r="M33" s="52">
        <f t="shared" si="1"/>
        <v>0.30071428571428571</v>
      </c>
      <c r="N33" s="57" cm="1">
        <f t="array" ref="N33">_xlfn.IFS(M33&gt;=1,30,M33&lt;1,M33*30)</f>
        <v>9.0214285714285722</v>
      </c>
      <c r="O33" s="54">
        <f t="shared" si="0"/>
        <v>0</v>
      </c>
      <c r="P33" s="52">
        <f t="shared" si="2"/>
        <v>0</v>
      </c>
      <c r="Q33" s="57" cm="1">
        <f t="array" ref="Q33">_xlfn.IFS(P33&gt;=1,30,P33&lt;1,P33*30)</f>
        <v>0</v>
      </c>
      <c r="R33" s="65">
        <f t="shared" si="3"/>
        <v>0</v>
      </c>
      <c r="S33" s="57" cm="1">
        <f t="array" ref="S33">_xlfn.IFS(R33&gt;=0.15,10,R33&lt;0.15,R33/0.15*10)</f>
        <v>0</v>
      </c>
      <c r="T33" s="60"/>
      <c r="U33" s="58"/>
      <c r="V33" s="62">
        <f t="shared" si="4"/>
        <v>9.0214285714285722</v>
      </c>
      <c r="W33" s="63" t="str">
        <f t="shared" si="5"/>
        <v>不合格</v>
      </c>
      <c r="X33" s="84"/>
      <c r="Y33" s="84"/>
      <c r="Z33" s="84"/>
      <c r="AA33" s="84"/>
      <c r="AB33" s="84"/>
    </row>
    <row r="34" spans="1:28" ht="24.95" customHeight="1">
      <c r="A34" s="34" t="s">
        <v>64</v>
      </c>
      <c r="B34" s="35">
        <v>31</v>
      </c>
      <c r="C34" s="35" t="s">
        <v>1145</v>
      </c>
      <c r="D34" s="35" t="s">
        <v>522</v>
      </c>
      <c r="E34" s="33">
        <v>59.85</v>
      </c>
      <c r="F34" s="35" t="s">
        <v>476</v>
      </c>
      <c r="G34" s="35">
        <v>961.95</v>
      </c>
      <c r="H34" s="35">
        <v>0</v>
      </c>
      <c r="I34" s="35">
        <v>173</v>
      </c>
      <c r="J34" s="36">
        <v>3708.5</v>
      </c>
      <c r="K34" s="36">
        <v>0</v>
      </c>
      <c r="L34" s="89">
        <v>1400</v>
      </c>
      <c r="M34" s="52">
        <f t="shared" si="1"/>
        <v>0.68710714285714292</v>
      </c>
      <c r="N34" s="57" cm="1">
        <f t="array" ref="N34">_xlfn.IFS(M34&gt;=1,30,M34&lt;1,M34*30)</f>
        <v>20.613214285714289</v>
      </c>
      <c r="O34" s="54">
        <f t="shared" si="0"/>
        <v>6.1963241436925652E-3</v>
      </c>
      <c r="P34" s="52">
        <f t="shared" si="2"/>
        <v>0.78434482831551455</v>
      </c>
      <c r="Q34" s="57" cm="1">
        <f t="array" ref="Q34">_xlfn.IFS(P34&gt;=1,30,P34&lt;1,P34*30)</f>
        <v>23.530344849465436</v>
      </c>
      <c r="R34" s="65">
        <f t="shared" si="3"/>
        <v>0</v>
      </c>
      <c r="S34" s="57" cm="1">
        <f t="array" ref="S34">_xlfn.IFS(R34&gt;=0.15,10,R34&lt;0.15,R34/0.15*10)</f>
        <v>0</v>
      </c>
      <c r="T34" s="60"/>
      <c r="U34" s="58"/>
      <c r="V34" s="62">
        <f t="shared" si="4"/>
        <v>44.143559135179729</v>
      </c>
      <c r="W34" s="63" t="str">
        <f t="shared" si="5"/>
        <v>不合格</v>
      </c>
      <c r="X34" s="84"/>
      <c r="Y34" s="84"/>
      <c r="Z34" s="84"/>
      <c r="AA34" s="84"/>
      <c r="AB34" s="84"/>
    </row>
    <row r="35" spans="1:28" ht="24.95" customHeight="1">
      <c r="A35" s="34" t="s">
        <v>64</v>
      </c>
      <c r="B35" s="35">
        <v>32</v>
      </c>
      <c r="C35" s="35" t="s">
        <v>1158</v>
      </c>
      <c r="D35" s="35" t="s">
        <v>10</v>
      </c>
      <c r="E35" s="33">
        <v>77.900000000000006</v>
      </c>
      <c r="F35" s="35" t="s">
        <v>539</v>
      </c>
      <c r="G35" s="35">
        <v>5304.34</v>
      </c>
      <c r="H35" s="35">
        <v>0</v>
      </c>
      <c r="I35" s="35">
        <v>518</v>
      </c>
      <c r="J35" s="36">
        <v>31549.3</v>
      </c>
      <c r="K35" s="36">
        <v>0</v>
      </c>
      <c r="L35" s="89">
        <v>1400</v>
      </c>
      <c r="M35" s="52">
        <f t="shared" si="1"/>
        <v>3.7888142857142859</v>
      </c>
      <c r="N35" s="57" cm="1">
        <f t="array" ref="N35">_xlfn.IFS(M35&gt;=1,30,M35&lt;1,M35*30)</f>
        <v>30</v>
      </c>
      <c r="O35" s="54">
        <f t="shared" ref="O35:O66" si="6">J35/E35/10000</f>
        <v>4.0499743260590498E-2</v>
      </c>
      <c r="P35" s="52">
        <f t="shared" si="2"/>
        <v>5.1265497798215813</v>
      </c>
      <c r="Q35" s="57" cm="1">
        <f t="array" ref="Q35">_xlfn.IFS(P35&gt;=1,30,P35&lt;1,P35*30)</f>
        <v>30</v>
      </c>
      <c r="R35" s="65">
        <f t="shared" si="3"/>
        <v>0</v>
      </c>
      <c r="S35" s="57" cm="1">
        <f t="array" ref="S35">_xlfn.IFS(R35&gt;=0.15,10,R35&lt;0.15,R35/0.15*10)</f>
        <v>0</v>
      </c>
      <c r="T35" s="60"/>
      <c r="U35" s="58"/>
      <c r="V35" s="62">
        <f t="shared" si="4"/>
        <v>60</v>
      </c>
      <c r="W35" s="63" t="str">
        <f t="shared" si="5"/>
        <v>合格</v>
      </c>
      <c r="X35" s="84"/>
      <c r="Y35" s="84"/>
      <c r="Z35" s="84"/>
      <c r="AA35" s="84"/>
      <c r="AB35" s="84"/>
    </row>
    <row r="36" spans="1:28" ht="24.95" customHeight="1">
      <c r="A36" s="34" t="s">
        <v>64</v>
      </c>
      <c r="B36" s="35">
        <v>33</v>
      </c>
      <c r="C36" s="35" t="s">
        <v>1132</v>
      </c>
      <c r="D36" s="35" t="s">
        <v>481</v>
      </c>
      <c r="E36" s="33">
        <v>41.92</v>
      </c>
      <c r="F36" s="35" t="s">
        <v>476</v>
      </c>
      <c r="G36" s="35">
        <v>39.99</v>
      </c>
      <c r="H36" s="35">
        <v>0</v>
      </c>
      <c r="I36" s="35">
        <v>13</v>
      </c>
      <c r="J36" s="36">
        <v>2000</v>
      </c>
      <c r="K36" s="36">
        <v>0</v>
      </c>
      <c r="L36" s="89">
        <v>1400</v>
      </c>
      <c r="M36" s="52">
        <f t="shared" si="1"/>
        <v>2.8564285714285716E-2</v>
      </c>
      <c r="N36" s="57" cm="1">
        <f t="array" ref="N36">_xlfn.IFS(M36&gt;=1,30,M36&lt;1,M36*30)</f>
        <v>0.85692857142857148</v>
      </c>
      <c r="O36" s="54">
        <f t="shared" si="6"/>
        <v>4.7709923664122139E-3</v>
      </c>
      <c r="P36" s="52">
        <f t="shared" si="2"/>
        <v>0.60392308435597641</v>
      </c>
      <c r="Q36" s="57" cm="1">
        <f t="array" ref="Q36">_xlfn.IFS(P36&gt;=1,30,P36&lt;1,P36*30)</f>
        <v>18.117692530679292</v>
      </c>
      <c r="R36" s="65">
        <f t="shared" si="3"/>
        <v>0</v>
      </c>
      <c r="S36" s="57" cm="1">
        <f t="array" ref="S36">_xlfn.IFS(R36&gt;=0.15,10,R36&lt;0.15,R36/0.15*10)</f>
        <v>0</v>
      </c>
      <c r="T36" s="60"/>
      <c r="U36" s="58"/>
      <c r="V36" s="62">
        <f t="shared" si="4"/>
        <v>18.974621102107864</v>
      </c>
      <c r="W36" s="63" t="str">
        <f t="shared" si="5"/>
        <v>不合格</v>
      </c>
      <c r="X36" s="84"/>
      <c r="Y36" s="84"/>
      <c r="Z36" s="84"/>
      <c r="AA36" s="84"/>
      <c r="AB36" s="84"/>
    </row>
    <row r="37" spans="1:28" ht="24.95" customHeight="1">
      <c r="A37" s="34" t="s">
        <v>64</v>
      </c>
      <c r="B37" s="35">
        <v>34</v>
      </c>
      <c r="C37" s="35" t="s">
        <v>1146</v>
      </c>
      <c r="D37" s="35" t="s">
        <v>523</v>
      </c>
      <c r="E37" s="33">
        <v>59.93</v>
      </c>
      <c r="F37" s="35" t="s">
        <v>524</v>
      </c>
      <c r="G37" s="35">
        <v>1798.88</v>
      </c>
      <c r="H37" s="35">
        <v>0</v>
      </c>
      <c r="I37" s="35">
        <v>2357</v>
      </c>
      <c r="J37" s="36">
        <v>3845</v>
      </c>
      <c r="K37" s="36">
        <v>0</v>
      </c>
      <c r="L37" s="89">
        <v>1400</v>
      </c>
      <c r="M37" s="52">
        <f t="shared" si="1"/>
        <v>1.2849142857142859</v>
      </c>
      <c r="N37" s="57" cm="1">
        <f t="array" ref="N37">_xlfn.IFS(M37&gt;=1,30,M37&lt;1,M37*30)</f>
        <v>30</v>
      </c>
      <c r="O37" s="54">
        <f t="shared" si="6"/>
        <v>6.4158184548640078E-3</v>
      </c>
      <c r="P37" s="52">
        <f t="shared" si="2"/>
        <v>0.81212891833721612</v>
      </c>
      <c r="Q37" s="57" cm="1">
        <f t="array" ref="Q37">_xlfn.IFS(P37&gt;=1,30,P37&lt;1,P37*30)</f>
        <v>24.363867550116485</v>
      </c>
      <c r="R37" s="65">
        <f t="shared" si="3"/>
        <v>0</v>
      </c>
      <c r="S37" s="57" cm="1">
        <f t="array" ref="S37">_xlfn.IFS(R37&gt;=0.15,10,R37&lt;0.15,R37/0.15*10)</f>
        <v>0</v>
      </c>
      <c r="T37" s="60"/>
      <c r="U37" s="58"/>
      <c r="V37" s="62">
        <f t="shared" si="4"/>
        <v>54.363867550116481</v>
      </c>
      <c r="W37" s="63" t="str">
        <f t="shared" si="5"/>
        <v>不合格</v>
      </c>
      <c r="X37" s="84"/>
      <c r="Y37" s="84"/>
      <c r="Z37" s="84"/>
      <c r="AA37" s="84"/>
      <c r="AB37" s="84"/>
    </row>
    <row r="38" spans="1:28" ht="24.95" customHeight="1">
      <c r="A38" s="34" t="s">
        <v>64</v>
      </c>
      <c r="B38" s="35">
        <v>35</v>
      </c>
      <c r="C38" s="35" t="s">
        <v>1166</v>
      </c>
      <c r="D38" s="35" t="s">
        <v>552</v>
      </c>
      <c r="E38" s="33">
        <v>97.91</v>
      </c>
      <c r="F38" s="35" t="s">
        <v>553</v>
      </c>
      <c r="G38" s="35">
        <v>865.36</v>
      </c>
      <c r="H38" s="35">
        <v>0</v>
      </c>
      <c r="I38" s="35">
        <v>889</v>
      </c>
      <c r="J38" s="36">
        <v>23443</v>
      </c>
      <c r="K38" s="36">
        <v>0</v>
      </c>
      <c r="L38" s="89">
        <v>1400</v>
      </c>
      <c r="M38" s="52">
        <f t="shared" si="1"/>
        <v>0.61811428571428573</v>
      </c>
      <c r="N38" s="57" cm="1">
        <f t="array" ref="N38">_xlfn.IFS(M38&gt;=1,30,M38&lt;1,M38*30)</f>
        <v>18.543428571428571</v>
      </c>
      <c r="O38" s="54">
        <f t="shared" si="6"/>
        <v>2.3943417424165052E-2</v>
      </c>
      <c r="P38" s="52">
        <f t="shared" si="2"/>
        <v>3.0308123321727911</v>
      </c>
      <c r="Q38" s="57" cm="1">
        <f t="array" ref="Q38">_xlfn.IFS(P38&gt;=1,30,P38&lt;1,P38*30)</f>
        <v>30</v>
      </c>
      <c r="R38" s="65">
        <f t="shared" si="3"/>
        <v>0</v>
      </c>
      <c r="S38" s="57" cm="1">
        <f t="array" ref="S38">_xlfn.IFS(R38&gt;=0.15,10,R38&lt;0.15,R38/0.15*10)</f>
        <v>0</v>
      </c>
      <c r="T38" s="60"/>
      <c r="U38" s="58"/>
      <c r="V38" s="62">
        <f t="shared" si="4"/>
        <v>48.543428571428571</v>
      </c>
      <c r="W38" s="63" t="str">
        <f t="shared" si="5"/>
        <v>不合格</v>
      </c>
      <c r="X38" s="84"/>
      <c r="Y38" s="84"/>
      <c r="Z38" s="84"/>
      <c r="AA38" s="84"/>
      <c r="AB38" s="84"/>
    </row>
    <row r="39" spans="1:28" ht="24.95" customHeight="1">
      <c r="A39" s="34" t="s">
        <v>64</v>
      </c>
      <c r="B39" s="35">
        <v>36</v>
      </c>
      <c r="C39" s="35" t="s">
        <v>1141</v>
      </c>
      <c r="D39" s="35" t="s">
        <v>512</v>
      </c>
      <c r="E39" s="33">
        <v>54.924999999999997</v>
      </c>
      <c r="F39" s="35" t="s">
        <v>485</v>
      </c>
      <c r="G39" s="35">
        <v>232.7</v>
      </c>
      <c r="H39" s="35">
        <v>0</v>
      </c>
      <c r="I39" s="35">
        <v>1</v>
      </c>
      <c r="J39" s="36">
        <v>0</v>
      </c>
      <c r="K39" s="36">
        <v>0</v>
      </c>
      <c r="L39" s="89">
        <v>1400</v>
      </c>
      <c r="M39" s="52">
        <f t="shared" si="1"/>
        <v>0.1662142857142857</v>
      </c>
      <c r="N39" s="57" cm="1">
        <f t="array" ref="N39">_xlfn.IFS(M39&gt;=1,30,M39&lt;1,M39*30)</f>
        <v>4.9864285714285712</v>
      </c>
      <c r="O39" s="54">
        <f t="shared" si="6"/>
        <v>0</v>
      </c>
      <c r="P39" s="52">
        <f t="shared" si="2"/>
        <v>0</v>
      </c>
      <c r="Q39" s="57" cm="1">
        <f t="array" ref="Q39">_xlfn.IFS(P39&gt;=1,30,P39&lt;1,P39*30)</f>
        <v>0</v>
      </c>
      <c r="R39" s="65">
        <f t="shared" si="3"/>
        <v>0</v>
      </c>
      <c r="S39" s="57" cm="1">
        <f t="array" ref="S39">_xlfn.IFS(R39&gt;=0.15,10,R39&lt;0.15,R39/0.15*10)</f>
        <v>0</v>
      </c>
      <c r="T39" s="60"/>
      <c r="U39" s="58"/>
      <c r="V39" s="62">
        <f t="shared" si="4"/>
        <v>4.9864285714285712</v>
      </c>
      <c r="W39" s="63" t="str">
        <f t="shared" si="5"/>
        <v>不合格</v>
      </c>
      <c r="X39" s="84"/>
      <c r="Y39" s="84"/>
      <c r="Z39" s="84"/>
      <c r="AA39" s="84"/>
      <c r="AB39" s="84"/>
    </row>
    <row r="40" spans="1:28" ht="24.95" customHeight="1">
      <c r="A40" s="34" t="s">
        <v>64</v>
      </c>
      <c r="B40" s="35">
        <v>37</v>
      </c>
      <c r="C40" s="35" t="s">
        <v>1172</v>
      </c>
      <c r="D40" s="35" t="s">
        <v>9</v>
      </c>
      <c r="E40" s="33">
        <v>149.80000000000001</v>
      </c>
      <c r="F40" s="35" t="s">
        <v>476</v>
      </c>
      <c r="G40" s="35">
        <v>646.21</v>
      </c>
      <c r="H40" s="35">
        <v>0</v>
      </c>
      <c r="I40" s="35">
        <v>207</v>
      </c>
      <c r="J40" s="36">
        <v>10293</v>
      </c>
      <c r="K40" s="36">
        <v>0</v>
      </c>
      <c r="L40" s="89">
        <v>1400</v>
      </c>
      <c r="M40" s="52">
        <f t="shared" si="1"/>
        <v>0.46157857142857145</v>
      </c>
      <c r="N40" s="57" cm="1">
        <f t="array" ref="N40">_xlfn.IFS(M40&gt;=1,30,M40&lt;1,M40*30)</f>
        <v>13.847357142857144</v>
      </c>
      <c r="O40" s="54">
        <f t="shared" si="6"/>
        <v>6.8711615487316424E-3</v>
      </c>
      <c r="P40" s="52">
        <f t="shared" si="2"/>
        <v>0.86976728464957487</v>
      </c>
      <c r="Q40" s="57" cm="1">
        <f t="array" ref="Q40">_xlfn.IFS(P40&gt;=1,30,P40&lt;1,P40*30)</f>
        <v>26.093018539487247</v>
      </c>
      <c r="R40" s="65">
        <f t="shared" si="3"/>
        <v>0</v>
      </c>
      <c r="S40" s="57" cm="1">
        <f t="array" ref="S40">_xlfn.IFS(R40&gt;=0.15,10,R40&lt;0.15,R40/0.15*10)</f>
        <v>0</v>
      </c>
      <c r="T40" s="60"/>
      <c r="U40" s="58"/>
      <c r="V40" s="62">
        <f t="shared" si="4"/>
        <v>39.940375682344389</v>
      </c>
      <c r="W40" s="63" t="str">
        <f t="shared" si="5"/>
        <v>不合格</v>
      </c>
      <c r="X40" s="84"/>
      <c r="Y40" s="84"/>
      <c r="Z40" s="84"/>
      <c r="AA40" s="84"/>
      <c r="AB40" s="84"/>
    </row>
    <row r="41" spans="1:28" ht="24.95" customHeight="1">
      <c r="A41" s="34" t="s">
        <v>64</v>
      </c>
      <c r="B41" s="35">
        <v>38</v>
      </c>
      <c r="C41" s="35" t="s">
        <v>1139</v>
      </c>
      <c r="D41" s="35" t="s">
        <v>508</v>
      </c>
      <c r="E41" s="33">
        <v>51.9</v>
      </c>
      <c r="F41" s="35" t="s">
        <v>476</v>
      </c>
      <c r="G41" s="35">
        <v>402</v>
      </c>
      <c r="H41" s="35">
        <v>0</v>
      </c>
      <c r="I41" s="35">
        <v>7</v>
      </c>
      <c r="J41" s="36">
        <v>0</v>
      </c>
      <c r="K41" s="36">
        <v>0</v>
      </c>
      <c r="L41" s="89">
        <v>1400</v>
      </c>
      <c r="M41" s="52">
        <f t="shared" si="1"/>
        <v>0.28714285714285714</v>
      </c>
      <c r="N41" s="57" cm="1">
        <f t="array" ref="N41">_xlfn.IFS(M41&gt;=1,30,M41&lt;1,M41*30)</f>
        <v>8.6142857142857139</v>
      </c>
      <c r="O41" s="54">
        <f t="shared" si="6"/>
        <v>0</v>
      </c>
      <c r="P41" s="52">
        <f t="shared" si="2"/>
        <v>0</v>
      </c>
      <c r="Q41" s="57" cm="1">
        <f t="array" ref="Q41">_xlfn.IFS(P41&gt;=1,30,P41&lt;1,P41*30)</f>
        <v>0</v>
      </c>
      <c r="R41" s="65">
        <f t="shared" si="3"/>
        <v>0</v>
      </c>
      <c r="S41" s="57" cm="1">
        <f t="array" ref="S41">_xlfn.IFS(R41&gt;=0.15,10,R41&lt;0.15,R41/0.15*10)</f>
        <v>0</v>
      </c>
      <c r="T41" s="60"/>
      <c r="U41" s="58"/>
      <c r="V41" s="62">
        <f t="shared" si="4"/>
        <v>8.6142857142857139</v>
      </c>
      <c r="W41" s="63" t="str">
        <f t="shared" si="5"/>
        <v>不合格</v>
      </c>
      <c r="X41" s="84"/>
      <c r="Y41" s="84"/>
      <c r="Z41" s="84"/>
      <c r="AA41" s="84"/>
      <c r="AB41" s="84"/>
    </row>
    <row r="42" spans="1:28" ht="24.95" customHeight="1">
      <c r="A42" s="34" t="s">
        <v>64</v>
      </c>
      <c r="B42" s="35">
        <v>39</v>
      </c>
      <c r="C42" s="35" t="s">
        <v>1164</v>
      </c>
      <c r="D42" s="35" t="s">
        <v>550</v>
      </c>
      <c r="E42" s="33">
        <v>88.9</v>
      </c>
      <c r="F42" s="35" t="s">
        <v>551</v>
      </c>
      <c r="G42" s="35">
        <v>799.42</v>
      </c>
      <c r="H42" s="35">
        <v>0</v>
      </c>
      <c r="I42" s="35">
        <v>76</v>
      </c>
      <c r="J42" s="36">
        <v>2530.0500000000002</v>
      </c>
      <c r="K42" s="36">
        <v>0</v>
      </c>
      <c r="L42" s="89">
        <v>1400</v>
      </c>
      <c r="M42" s="52">
        <f t="shared" si="1"/>
        <v>0.5710142857142857</v>
      </c>
      <c r="N42" s="57" cm="1">
        <f t="array" ref="N42">_xlfn.IFS(M42&gt;=1,30,M42&lt;1,M42*30)</f>
        <v>17.13042857142857</v>
      </c>
      <c r="O42" s="54">
        <f t="shared" si="6"/>
        <v>2.8459505061867265E-3</v>
      </c>
      <c r="P42" s="52">
        <f t="shared" si="2"/>
        <v>0.3602468995173071</v>
      </c>
      <c r="Q42" s="57" cm="1">
        <f t="array" ref="Q42">_xlfn.IFS(P42&gt;=1,30,P42&lt;1,P42*30)</f>
        <v>10.807406985519213</v>
      </c>
      <c r="R42" s="65">
        <f t="shared" si="3"/>
        <v>0</v>
      </c>
      <c r="S42" s="57" cm="1">
        <f t="array" ref="S42">_xlfn.IFS(R42&gt;=0.15,10,R42&lt;0.15,R42/0.15*10)</f>
        <v>0</v>
      </c>
      <c r="T42" s="60"/>
      <c r="U42" s="58"/>
      <c r="V42" s="62">
        <f t="shared" si="4"/>
        <v>27.937835556947782</v>
      </c>
      <c r="W42" s="63" t="str">
        <f t="shared" si="5"/>
        <v>不合格</v>
      </c>
      <c r="X42" s="84"/>
      <c r="Y42" s="84"/>
      <c r="Z42" s="84"/>
      <c r="AA42" s="84"/>
      <c r="AB42" s="84"/>
    </row>
    <row r="43" spans="1:28" ht="24.95" customHeight="1">
      <c r="A43" s="34" t="s">
        <v>64</v>
      </c>
      <c r="B43" s="35">
        <v>40</v>
      </c>
      <c r="C43" s="35" t="s">
        <v>1159</v>
      </c>
      <c r="D43" s="35" t="s">
        <v>542</v>
      </c>
      <c r="E43" s="33">
        <v>79.849999999999994</v>
      </c>
      <c r="F43" s="35" t="s">
        <v>543</v>
      </c>
      <c r="G43" s="35">
        <v>81.459999999999994</v>
      </c>
      <c r="H43" s="35">
        <v>0</v>
      </c>
      <c r="I43" s="35">
        <v>13</v>
      </c>
      <c r="J43" s="36">
        <v>218.5</v>
      </c>
      <c r="K43" s="36">
        <v>0</v>
      </c>
      <c r="L43" s="89">
        <v>1400</v>
      </c>
      <c r="M43" s="52">
        <f t="shared" si="1"/>
        <v>5.8185714285714278E-2</v>
      </c>
      <c r="N43" s="57" cm="1">
        <f t="array" ref="N43">_xlfn.IFS(M43&gt;=1,30,M43&lt;1,M43*30)</f>
        <v>1.7455714285714283</v>
      </c>
      <c r="O43" s="54">
        <f t="shared" si="6"/>
        <v>2.7363807138384473E-4</v>
      </c>
      <c r="P43" s="52">
        <f t="shared" si="2"/>
        <v>3.4637730554917048E-2</v>
      </c>
      <c r="Q43" s="57" cm="1">
        <f t="array" ref="Q43">_xlfn.IFS(P43&gt;=1,30,P43&lt;1,P43*30)</f>
        <v>1.0391319166475115</v>
      </c>
      <c r="R43" s="65">
        <f t="shared" si="3"/>
        <v>0</v>
      </c>
      <c r="S43" s="57" cm="1">
        <f t="array" ref="S43">_xlfn.IFS(R43&gt;=0.15,10,R43&lt;0.15,R43/0.15*10)</f>
        <v>0</v>
      </c>
      <c r="T43" s="60"/>
      <c r="U43" s="58"/>
      <c r="V43" s="62">
        <f t="shared" si="4"/>
        <v>2.78470334521894</v>
      </c>
      <c r="W43" s="63" t="str">
        <f t="shared" si="5"/>
        <v>不合格</v>
      </c>
      <c r="X43" s="84"/>
      <c r="Y43" s="84"/>
      <c r="Z43" s="84"/>
      <c r="AA43" s="84"/>
      <c r="AB43" s="84"/>
    </row>
    <row r="44" spans="1:28" ht="24.95" customHeight="1">
      <c r="A44" s="34" t="s">
        <v>64</v>
      </c>
      <c r="B44" s="35">
        <v>41</v>
      </c>
      <c r="C44" s="35">
        <v>20102212</v>
      </c>
      <c r="D44" s="35" t="s">
        <v>479</v>
      </c>
      <c r="E44" s="33">
        <v>41.52</v>
      </c>
      <c r="F44" s="35" t="s">
        <v>476</v>
      </c>
      <c r="G44" s="35">
        <v>7097.17</v>
      </c>
      <c r="H44" s="35">
        <v>0</v>
      </c>
      <c r="I44" s="35">
        <v>1</v>
      </c>
      <c r="J44" s="36">
        <v>0</v>
      </c>
      <c r="K44" s="36">
        <v>0</v>
      </c>
      <c r="L44" s="89">
        <v>1400</v>
      </c>
      <c r="M44" s="52">
        <f t="shared" si="1"/>
        <v>5.069407142857143</v>
      </c>
      <c r="N44" s="57" cm="1">
        <f t="array" ref="N44">_xlfn.IFS(M44&gt;=1,30,M44&lt;1,M44*30)</f>
        <v>30</v>
      </c>
      <c r="O44" s="54">
        <f t="shared" si="6"/>
        <v>0</v>
      </c>
      <c r="P44" s="52">
        <f t="shared" si="2"/>
        <v>0</v>
      </c>
      <c r="Q44" s="57" cm="1">
        <f t="array" ref="Q44">_xlfn.IFS(P44&gt;=1,30,P44&lt;1,P44*30)</f>
        <v>0</v>
      </c>
      <c r="R44" s="65">
        <f t="shared" si="3"/>
        <v>0</v>
      </c>
      <c r="S44" s="57" cm="1">
        <f t="array" ref="S44">_xlfn.IFS(R44&gt;=0.15,10,R44&lt;0.15,R44/0.15*10)</f>
        <v>0</v>
      </c>
      <c r="T44" s="60"/>
      <c r="U44" s="58"/>
      <c r="V44" s="62">
        <f t="shared" si="4"/>
        <v>30</v>
      </c>
      <c r="W44" s="63" t="str">
        <f t="shared" si="5"/>
        <v>不合格</v>
      </c>
      <c r="X44" s="84"/>
      <c r="Y44" s="84"/>
      <c r="Z44" s="84"/>
      <c r="AA44" s="84"/>
      <c r="AB44" s="84"/>
    </row>
    <row r="45" spans="1:28" ht="24.95" customHeight="1">
      <c r="A45" s="34" t="s">
        <v>64</v>
      </c>
      <c r="B45" s="35">
        <v>42</v>
      </c>
      <c r="C45" s="35">
        <v>20120779</v>
      </c>
      <c r="D45" s="35" t="s">
        <v>459</v>
      </c>
      <c r="E45" s="33">
        <v>64.95</v>
      </c>
      <c r="F45" s="35" t="s">
        <v>476</v>
      </c>
      <c r="G45" s="35">
        <v>402.41</v>
      </c>
      <c r="H45" s="35">
        <v>0</v>
      </c>
      <c r="I45" s="35">
        <v>5</v>
      </c>
      <c r="J45" s="36">
        <v>0</v>
      </c>
      <c r="K45" s="36">
        <v>0</v>
      </c>
      <c r="L45" s="89">
        <v>1400</v>
      </c>
      <c r="M45" s="52">
        <f t="shared" si="1"/>
        <v>0.28743571428571429</v>
      </c>
      <c r="N45" s="57" cm="1">
        <f t="array" ref="N45">_xlfn.IFS(M45&gt;=1,30,M45&lt;1,M45*30)</f>
        <v>8.6230714285714285</v>
      </c>
      <c r="O45" s="54">
        <f t="shared" si="6"/>
        <v>0</v>
      </c>
      <c r="P45" s="52">
        <f t="shared" si="2"/>
        <v>0</v>
      </c>
      <c r="Q45" s="57" cm="1">
        <f t="array" ref="Q45">_xlfn.IFS(P45&gt;=1,30,P45&lt;1,P45*30)</f>
        <v>0</v>
      </c>
      <c r="R45" s="65">
        <f t="shared" si="3"/>
        <v>0</v>
      </c>
      <c r="S45" s="57" cm="1">
        <f t="array" ref="S45">_xlfn.IFS(R45&gt;=0.15,10,R45&lt;0.15,R45/0.15*10)</f>
        <v>0</v>
      </c>
      <c r="T45" s="60"/>
      <c r="U45" s="58"/>
      <c r="V45" s="62">
        <f t="shared" si="4"/>
        <v>8.6230714285714285</v>
      </c>
      <c r="W45" s="63" t="str">
        <f t="shared" si="5"/>
        <v>不合格</v>
      </c>
      <c r="X45" s="84"/>
      <c r="Y45" s="84"/>
      <c r="Z45" s="84"/>
      <c r="AA45" s="84"/>
      <c r="AB45" s="84"/>
    </row>
    <row r="46" spans="1:28" ht="24.95" customHeight="1">
      <c r="A46" s="34" t="s">
        <v>64</v>
      </c>
      <c r="B46" s="35">
        <v>43</v>
      </c>
      <c r="C46" s="35" t="s">
        <v>1157</v>
      </c>
      <c r="D46" s="35" t="s">
        <v>15</v>
      </c>
      <c r="E46" s="33">
        <v>76.38</v>
      </c>
      <c r="F46" s="35" t="s">
        <v>529</v>
      </c>
      <c r="G46" s="35">
        <v>1549.79</v>
      </c>
      <c r="H46" s="35">
        <v>0</v>
      </c>
      <c r="I46" s="35">
        <v>193</v>
      </c>
      <c r="J46" s="36">
        <v>6700</v>
      </c>
      <c r="K46" s="36">
        <v>0</v>
      </c>
      <c r="L46" s="89">
        <v>1400</v>
      </c>
      <c r="M46" s="52">
        <f t="shared" si="1"/>
        <v>1.1069928571428571</v>
      </c>
      <c r="N46" s="57" cm="1">
        <f t="array" ref="N46">_xlfn.IFS(M46&gt;=1,30,M46&lt;1,M46*30)</f>
        <v>30</v>
      </c>
      <c r="O46" s="54">
        <f t="shared" si="6"/>
        <v>8.7719298245614048E-3</v>
      </c>
      <c r="P46" s="52">
        <f t="shared" si="2"/>
        <v>1.1103708638685321</v>
      </c>
      <c r="Q46" s="57" cm="1">
        <f t="array" ref="Q46">_xlfn.IFS(P46&gt;=1,30,P46&lt;1,P46*30)</f>
        <v>30</v>
      </c>
      <c r="R46" s="65">
        <f t="shared" si="3"/>
        <v>0</v>
      </c>
      <c r="S46" s="57" cm="1">
        <f t="array" ref="S46">_xlfn.IFS(R46&gt;=0.15,10,R46&lt;0.15,R46/0.15*10)</f>
        <v>0</v>
      </c>
      <c r="T46" s="60"/>
      <c r="U46" s="58"/>
      <c r="V46" s="62">
        <f t="shared" si="4"/>
        <v>60</v>
      </c>
      <c r="W46" s="63" t="str">
        <f t="shared" si="5"/>
        <v>合格</v>
      </c>
      <c r="X46" s="84"/>
      <c r="Y46" s="84"/>
      <c r="Z46" s="84"/>
      <c r="AA46" s="84"/>
      <c r="AB46" s="84"/>
    </row>
    <row r="47" spans="1:28" ht="24.95" customHeight="1">
      <c r="A47" s="34" t="s">
        <v>64</v>
      </c>
      <c r="B47" s="35">
        <v>44</v>
      </c>
      <c r="C47" s="35" t="s">
        <v>1149</v>
      </c>
      <c r="D47" s="35" t="s">
        <v>526</v>
      </c>
      <c r="E47" s="33">
        <v>64.88</v>
      </c>
      <c r="F47" s="35" t="s">
        <v>528</v>
      </c>
      <c r="G47" s="35">
        <v>163.11000000000001</v>
      </c>
      <c r="H47" s="35">
        <v>0</v>
      </c>
      <c r="I47" s="35">
        <v>129</v>
      </c>
      <c r="J47" s="36">
        <v>15278</v>
      </c>
      <c r="K47" s="36">
        <v>0</v>
      </c>
      <c r="L47" s="89">
        <v>1400</v>
      </c>
      <c r="M47" s="52">
        <f t="shared" si="1"/>
        <v>0.11650714285714286</v>
      </c>
      <c r="N47" s="57" cm="1">
        <f t="array" ref="N47">_xlfn.IFS(M47&gt;=1,30,M47&lt;1,M47*30)</f>
        <v>3.4952142857142858</v>
      </c>
      <c r="O47" s="54">
        <f t="shared" si="6"/>
        <v>2.3548088779284836E-2</v>
      </c>
      <c r="P47" s="52">
        <f t="shared" si="2"/>
        <v>2.9807707315550425</v>
      </c>
      <c r="Q47" s="57" cm="1">
        <f t="array" ref="Q47">_xlfn.IFS(P47&gt;=1,30,P47&lt;1,P47*30)</f>
        <v>30</v>
      </c>
      <c r="R47" s="65">
        <f t="shared" si="3"/>
        <v>0</v>
      </c>
      <c r="S47" s="57" cm="1">
        <f t="array" ref="S47">_xlfn.IFS(R47&gt;=0.15,10,R47&lt;0.15,R47/0.15*10)</f>
        <v>0</v>
      </c>
      <c r="T47" s="60"/>
      <c r="U47" s="58"/>
      <c r="V47" s="62">
        <f t="shared" si="4"/>
        <v>33.495214285714283</v>
      </c>
      <c r="W47" s="63" t="str">
        <f t="shared" si="5"/>
        <v>不合格</v>
      </c>
      <c r="X47" s="84"/>
      <c r="Y47" s="84"/>
      <c r="Z47" s="84"/>
      <c r="AA47" s="84"/>
      <c r="AB47" s="84"/>
    </row>
    <row r="48" spans="1:28" ht="24.95" customHeight="1">
      <c r="A48" s="34" t="s">
        <v>64</v>
      </c>
      <c r="B48" s="35">
        <v>45</v>
      </c>
      <c r="C48" s="35" t="s">
        <v>1167</v>
      </c>
      <c r="D48" s="35" t="s">
        <v>554</v>
      </c>
      <c r="E48" s="33">
        <v>97.94</v>
      </c>
      <c r="F48" s="35" t="s">
        <v>478</v>
      </c>
      <c r="G48" s="35">
        <v>864.51</v>
      </c>
      <c r="H48" s="35">
        <v>0</v>
      </c>
      <c r="I48" s="35">
        <v>505</v>
      </c>
      <c r="J48" s="36">
        <v>27952</v>
      </c>
      <c r="K48" s="36">
        <v>0</v>
      </c>
      <c r="L48" s="89">
        <v>1400</v>
      </c>
      <c r="M48" s="52">
        <f t="shared" si="1"/>
        <v>0.61750714285714281</v>
      </c>
      <c r="N48" s="57" cm="1">
        <f t="array" ref="N48">_xlfn.IFS(M48&gt;=1,30,M48&lt;1,M48*30)</f>
        <v>18.525214285714284</v>
      </c>
      <c r="O48" s="54">
        <f t="shared" si="6"/>
        <v>2.853992240147029E-2</v>
      </c>
      <c r="P48" s="52">
        <f t="shared" si="2"/>
        <v>3.6126484052494034</v>
      </c>
      <c r="Q48" s="57" cm="1">
        <f t="array" ref="Q48">_xlfn.IFS(P48&gt;=1,30,P48&lt;1,P48*30)</f>
        <v>30</v>
      </c>
      <c r="R48" s="65">
        <f t="shared" si="3"/>
        <v>0</v>
      </c>
      <c r="S48" s="57" cm="1">
        <f t="array" ref="S48">_xlfn.IFS(R48&gt;=0.15,10,R48&lt;0.15,R48/0.15*10)</f>
        <v>0</v>
      </c>
      <c r="T48" s="60"/>
      <c r="U48" s="58"/>
      <c r="V48" s="62">
        <f t="shared" si="4"/>
        <v>48.525214285714284</v>
      </c>
      <c r="W48" s="63" t="str">
        <f t="shared" si="5"/>
        <v>不合格</v>
      </c>
      <c r="X48" s="84"/>
      <c r="Y48" s="84"/>
      <c r="Z48" s="84"/>
      <c r="AA48" s="84"/>
      <c r="AB48" s="84"/>
    </row>
    <row r="49" spans="1:28" ht="24.95" customHeight="1">
      <c r="A49" s="34" t="s">
        <v>64</v>
      </c>
      <c r="B49" s="35">
        <v>46</v>
      </c>
      <c r="C49" s="35">
        <v>20121345</v>
      </c>
      <c r="D49" s="35" t="s">
        <v>494</v>
      </c>
      <c r="E49" s="33">
        <v>48.8</v>
      </c>
      <c r="F49" s="35" t="s">
        <v>483</v>
      </c>
      <c r="G49" s="35">
        <v>1136.67</v>
      </c>
      <c r="H49" s="35">
        <v>0</v>
      </c>
      <c r="I49" s="35">
        <v>387</v>
      </c>
      <c r="J49" s="36">
        <v>0</v>
      </c>
      <c r="K49" s="36">
        <v>0</v>
      </c>
      <c r="L49" s="89">
        <v>1400</v>
      </c>
      <c r="M49" s="52">
        <f t="shared" si="1"/>
        <v>0.81190714285714294</v>
      </c>
      <c r="N49" s="57" cm="1">
        <f t="array" ref="N49">_xlfn.IFS(M49&gt;=1,30,M49&lt;1,M49*30)</f>
        <v>24.357214285714289</v>
      </c>
      <c r="O49" s="54">
        <f t="shared" si="6"/>
        <v>0</v>
      </c>
      <c r="P49" s="52">
        <f t="shared" si="2"/>
        <v>0</v>
      </c>
      <c r="Q49" s="57" cm="1">
        <f t="array" ref="Q49">_xlfn.IFS(P49&gt;=1,30,P49&lt;1,P49*30)</f>
        <v>0</v>
      </c>
      <c r="R49" s="65">
        <f t="shared" si="3"/>
        <v>0</v>
      </c>
      <c r="S49" s="57" cm="1">
        <f t="array" ref="S49">_xlfn.IFS(R49&gt;=0.15,10,R49&lt;0.15,R49/0.15*10)</f>
        <v>0</v>
      </c>
      <c r="T49" s="60"/>
      <c r="U49" s="58"/>
      <c r="V49" s="62">
        <f t="shared" si="4"/>
        <v>24.357214285714289</v>
      </c>
      <c r="W49" s="63" t="str">
        <f t="shared" si="5"/>
        <v>不合格</v>
      </c>
      <c r="X49" s="84"/>
      <c r="Y49" s="84"/>
      <c r="Z49" s="84"/>
      <c r="AA49" s="84"/>
      <c r="AB49" s="84"/>
    </row>
    <row r="50" spans="1:28" ht="24.95" customHeight="1">
      <c r="A50" s="34" t="s">
        <v>64</v>
      </c>
      <c r="B50" s="35">
        <v>47</v>
      </c>
      <c r="C50" s="35" t="s">
        <v>1162</v>
      </c>
      <c r="D50" s="35" t="s">
        <v>548</v>
      </c>
      <c r="E50" s="33">
        <v>81.994299999999996</v>
      </c>
      <c r="F50" s="35" t="s">
        <v>478</v>
      </c>
      <c r="G50" s="35">
        <v>510.58</v>
      </c>
      <c r="H50" s="35">
        <v>0</v>
      </c>
      <c r="I50" s="35">
        <v>66</v>
      </c>
      <c r="J50" s="36">
        <v>12246</v>
      </c>
      <c r="K50" s="36">
        <v>0</v>
      </c>
      <c r="L50" s="89">
        <v>1400</v>
      </c>
      <c r="M50" s="52">
        <f t="shared" si="1"/>
        <v>0.36469999999999997</v>
      </c>
      <c r="N50" s="57" cm="1">
        <f t="array" ref="N50">_xlfn.IFS(M50&gt;=1,30,M50&lt;1,M50*30)</f>
        <v>10.940999999999999</v>
      </c>
      <c r="O50" s="54">
        <f t="shared" si="6"/>
        <v>1.4935184518923877E-2</v>
      </c>
      <c r="P50" s="52">
        <f t="shared" si="2"/>
        <v>1.8905296859397311</v>
      </c>
      <c r="Q50" s="57" cm="1">
        <f t="array" ref="Q50">_xlfn.IFS(P50&gt;=1,30,P50&lt;1,P50*30)</f>
        <v>30</v>
      </c>
      <c r="R50" s="65">
        <f t="shared" si="3"/>
        <v>0</v>
      </c>
      <c r="S50" s="57" cm="1">
        <f t="array" ref="S50">_xlfn.IFS(R50&gt;=0.15,10,R50&lt;0.15,R50/0.15*10)</f>
        <v>0</v>
      </c>
      <c r="T50" s="60"/>
      <c r="U50" s="58"/>
      <c r="V50" s="62">
        <f t="shared" si="4"/>
        <v>40.941000000000003</v>
      </c>
      <c r="W50" s="63" t="str">
        <f t="shared" si="5"/>
        <v>不合格</v>
      </c>
      <c r="X50" s="84"/>
      <c r="Y50" s="84"/>
      <c r="Z50" s="84"/>
      <c r="AA50" s="84"/>
      <c r="AB50" s="84"/>
    </row>
    <row r="51" spans="1:28" ht="24.95" customHeight="1">
      <c r="A51" s="34" t="s">
        <v>64</v>
      </c>
      <c r="B51" s="35">
        <v>48</v>
      </c>
      <c r="C51" s="35" t="s">
        <v>1168</v>
      </c>
      <c r="D51" s="35" t="s">
        <v>559</v>
      </c>
      <c r="E51" s="33">
        <v>109.55</v>
      </c>
      <c r="F51" s="35" t="s">
        <v>536</v>
      </c>
      <c r="G51" s="35">
        <v>1461.33</v>
      </c>
      <c r="H51" s="35">
        <v>0</v>
      </c>
      <c r="I51" s="35">
        <v>19</v>
      </c>
      <c r="J51" s="36">
        <v>5002.3999999999996</v>
      </c>
      <c r="K51" s="36">
        <v>0</v>
      </c>
      <c r="L51" s="89">
        <v>1400</v>
      </c>
      <c r="M51" s="52">
        <f t="shared" si="1"/>
        <v>1.0438071428571427</v>
      </c>
      <c r="N51" s="57" cm="1">
        <f t="array" ref="N51">_xlfn.IFS(M51&gt;=1,30,M51&lt;1,M51*30)</f>
        <v>30</v>
      </c>
      <c r="O51" s="54">
        <f t="shared" si="6"/>
        <v>4.5663167503423091E-3</v>
      </c>
      <c r="P51" s="52">
        <f t="shared" si="2"/>
        <v>0.57801477852434291</v>
      </c>
      <c r="Q51" s="57" cm="1">
        <f t="array" ref="Q51">_xlfn.IFS(P51&gt;=1,30,P51&lt;1,P51*30)</f>
        <v>17.340443355730287</v>
      </c>
      <c r="R51" s="65">
        <f t="shared" si="3"/>
        <v>0</v>
      </c>
      <c r="S51" s="57" cm="1">
        <f t="array" ref="S51">_xlfn.IFS(R51&gt;=0.15,10,R51&lt;0.15,R51/0.15*10)</f>
        <v>0</v>
      </c>
      <c r="T51" s="60"/>
      <c r="U51" s="58"/>
      <c r="V51" s="62">
        <f t="shared" si="4"/>
        <v>47.340443355730287</v>
      </c>
      <c r="W51" s="63" t="str">
        <f t="shared" si="5"/>
        <v>不合格</v>
      </c>
      <c r="X51" s="84"/>
      <c r="Y51" s="84"/>
      <c r="Z51" s="84"/>
      <c r="AA51" s="84"/>
      <c r="AB51" s="84"/>
    </row>
    <row r="52" spans="1:28" ht="24.95" customHeight="1">
      <c r="A52" s="34" t="s">
        <v>64</v>
      </c>
      <c r="B52" s="35">
        <v>49</v>
      </c>
      <c r="C52" s="35" t="s">
        <v>1169</v>
      </c>
      <c r="D52" s="35" t="s">
        <v>7</v>
      </c>
      <c r="E52" s="33">
        <v>114.7</v>
      </c>
      <c r="F52" s="35" t="s">
        <v>560</v>
      </c>
      <c r="G52" s="35">
        <v>280.25</v>
      </c>
      <c r="H52" s="35">
        <v>0</v>
      </c>
      <c r="I52" s="35">
        <v>125</v>
      </c>
      <c r="J52" s="36">
        <v>6066</v>
      </c>
      <c r="K52" s="36">
        <v>0</v>
      </c>
      <c r="L52" s="89">
        <v>1400</v>
      </c>
      <c r="M52" s="52">
        <f t="shared" si="1"/>
        <v>0.20017857142857143</v>
      </c>
      <c r="N52" s="57" cm="1">
        <f t="array" ref="N52">_xlfn.IFS(M52&gt;=1,30,M52&lt;1,M52*30)</f>
        <v>6.0053571428571431</v>
      </c>
      <c r="O52" s="54">
        <f t="shared" si="6"/>
        <v>5.2885789014821272E-3</v>
      </c>
      <c r="P52" s="52">
        <f t="shared" si="2"/>
        <v>0.66944036727621858</v>
      </c>
      <c r="Q52" s="57" cm="1">
        <f t="array" ref="Q52">_xlfn.IFS(P52&gt;=1,30,P52&lt;1,P52*30)</f>
        <v>20.083211018286558</v>
      </c>
      <c r="R52" s="65">
        <f t="shared" si="3"/>
        <v>0</v>
      </c>
      <c r="S52" s="57" cm="1">
        <f t="array" ref="S52">_xlfn.IFS(R52&gt;=0.15,10,R52&lt;0.15,R52/0.15*10)</f>
        <v>0</v>
      </c>
      <c r="T52" s="60"/>
      <c r="U52" s="58"/>
      <c r="V52" s="62">
        <f t="shared" si="4"/>
        <v>26.088568161143701</v>
      </c>
      <c r="W52" s="63" t="str">
        <f t="shared" si="5"/>
        <v>不合格</v>
      </c>
      <c r="X52" s="84"/>
      <c r="Y52" s="84"/>
      <c r="Z52" s="84"/>
      <c r="AA52" s="84"/>
      <c r="AB52" s="84"/>
    </row>
    <row r="53" spans="1:28" ht="24.95" customHeight="1">
      <c r="A53" s="34" t="s">
        <v>64</v>
      </c>
      <c r="B53" s="35">
        <v>50</v>
      </c>
      <c r="C53" s="35" t="s">
        <v>1140</v>
      </c>
      <c r="D53" s="35" t="s">
        <v>509</v>
      </c>
      <c r="E53" s="33">
        <v>52.86</v>
      </c>
      <c r="F53" s="35" t="s">
        <v>510</v>
      </c>
      <c r="G53" s="35">
        <v>3369.59</v>
      </c>
      <c r="H53" s="35">
        <v>0</v>
      </c>
      <c r="I53" s="35">
        <v>175</v>
      </c>
      <c r="J53" s="36">
        <v>11296.9</v>
      </c>
      <c r="K53" s="36">
        <v>0</v>
      </c>
      <c r="L53" s="89">
        <v>1400</v>
      </c>
      <c r="M53" s="52">
        <f t="shared" si="1"/>
        <v>2.4068499999999999</v>
      </c>
      <c r="N53" s="57" cm="1">
        <f t="array" ref="N53">_xlfn.IFS(M53&gt;=1,30,M53&lt;1,M53*30)</f>
        <v>30</v>
      </c>
      <c r="O53" s="54">
        <f t="shared" si="6"/>
        <v>2.1371358304956487E-2</v>
      </c>
      <c r="P53" s="52">
        <f t="shared" si="2"/>
        <v>2.7052352284755043</v>
      </c>
      <c r="Q53" s="57" cm="1">
        <f t="array" ref="Q53">_xlfn.IFS(P53&gt;=1,30,P53&lt;1,P53*30)</f>
        <v>30</v>
      </c>
      <c r="R53" s="65">
        <f t="shared" si="3"/>
        <v>0</v>
      </c>
      <c r="S53" s="57" cm="1">
        <f t="array" ref="S53">_xlfn.IFS(R53&gt;=0.15,10,R53&lt;0.15,R53/0.15*10)</f>
        <v>0</v>
      </c>
      <c r="T53" s="60"/>
      <c r="U53" s="58"/>
      <c r="V53" s="62">
        <f t="shared" si="4"/>
        <v>60</v>
      </c>
      <c r="W53" s="63" t="str">
        <f t="shared" si="5"/>
        <v>合格</v>
      </c>
      <c r="X53" s="84"/>
      <c r="Y53" s="84"/>
      <c r="Z53" s="84"/>
      <c r="AA53" s="84"/>
      <c r="AB53" s="84"/>
    </row>
    <row r="54" spans="1:28" ht="24.95" customHeight="1">
      <c r="A54" s="34" t="s">
        <v>64</v>
      </c>
      <c r="B54" s="35">
        <v>51</v>
      </c>
      <c r="C54" s="35" t="s">
        <v>1134</v>
      </c>
      <c r="D54" s="35" t="s">
        <v>490</v>
      </c>
      <c r="E54" s="33">
        <v>45</v>
      </c>
      <c r="F54" s="35" t="s">
        <v>478</v>
      </c>
      <c r="G54" s="35">
        <v>967.48</v>
      </c>
      <c r="H54" s="35">
        <v>0</v>
      </c>
      <c r="I54" s="35">
        <v>3</v>
      </c>
      <c r="J54" s="36">
        <v>9812.7000000000007</v>
      </c>
      <c r="K54" s="36">
        <v>0</v>
      </c>
      <c r="L54" s="89">
        <v>1400</v>
      </c>
      <c r="M54" s="52">
        <f t="shared" si="1"/>
        <v>0.69105714285714293</v>
      </c>
      <c r="N54" s="57" cm="1">
        <f t="array" ref="N54">_xlfn.IFS(M54&gt;=1,30,M54&lt;1,M54*30)</f>
        <v>20.731714285714286</v>
      </c>
      <c r="O54" s="54">
        <f t="shared" si="6"/>
        <v>2.1805999999999999E-2</v>
      </c>
      <c r="P54" s="52">
        <f t="shared" si="2"/>
        <v>2.7602531645569615</v>
      </c>
      <c r="Q54" s="57" cm="1">
        <f t="array" ref="Q54">_xlfn.IFS(P54&gt;=1,30,P54&lt;1,P54*30)</f>
        <v>30</v>
      </c>
      <c r="R54" s="65">
        <f t="shared" si="3"/>
        <v>0</v>
      </c>
      <c r="S54" s="57" cm="1">
        <f t="array" ref="S54">_xlfn.IFS(R54&gt;=0.15,10,R54&lt;0.15,R54/0.15*10)</f>
        <v>0</v>
      </c>
      <c r="T54" s="60"/>
      <c r="U54" s="58"/>
      <c r="V54" s="62">
        <f t="shared" si="4"/>
        <v>50.73171428571429</v>
      </c>
      <c r="W54" s="63" t="str">
        <f t="shared" si="5"/>
        <v>不合格</v>
      </c>
      <c r="X54" s="84"/>
      <c r="Y54" s="84"/>
      <c r="Z54" s="84"/>
      <c r="AA54" s="84"/>
      <c r="AB54" s="84"/>
    </row>
    <row r="55" spans="1:28" ht="24.95" customHeight="1">
      <c r="A55" s="34" t="s">
        <v>64</v>
      </c>
      <c r="B55" s="35">
        <v>52</v>
      </c>
      <c r="C55" s="35" t="s">
        <v>1173</v>
      </c>
      <c r="D55" s="35" t="s">
        <v>563</v>
      </c>
      <c r="E55" s="33">
        <v>359.7</v>
      </c>
      <c r="F55" s="35" t="s">
        <v>510</v>
      </c>
      <c r="G55" s="35">
        <v>113.74</v>
      </c>
      <c r="H55" s="35">
        <v>0</v>
      </c>
      <c r="I55" s="35">
        <v>102</v>
      </c>
      <c r="J55" s="36">
        <v>5129</v>
      </c>
      <c r="K55" s="36">
        <v>0</v>
      </c>
      <c r="L55" s="89">
        <v>1400</v>
      </c>
      <c r="M55" s="52">
        <f t="shared" si="1"/>
        <v>8.1242857142857144E-2</v>
      </c>
      <c r="N55" s="57" cm="1">
        <f t="array" ref="N55">_xlfn.IFS(M55&gt;=1,30,M55&lt;1,M55*30)</f>
        <v>2.4372857142857143</v>
      </c>
      <c r="O55" s="54">
        <f t="shared" si="6"/>
        <v>1.4259104809563527E-3</v>
      </c>
      <c r="P55" s="52">
        <f t="shared" si="2"/>
        <v>0.18049499758941173</v>
      </c>
      <c r="Q55" s="57" cm="1">
        <f t="array" ref="Q55">_xlfn.IFS(P55&gt;=1,30,P55&lt;1,P55*30)</f>
        <v>5.4148499276823516</v>
      </c>
      <c r="R55" s="65">
        <f t="shared" si="3"/>
        <v>0</v>
      </c>
      <c r="S55" s="57" cm="1">
        <f t="array" ref="S55">_xlfn.IFS(R55&gt;=0.15,10,R55&lt;0.15,R55/0.15*10)</f>
        <v>0</v>
      </c>
      <c r="T55" s="60"/>
      <c r="U55" s="58"/>
      <c r="V55" s="62">
        <f t="shared" si="4"/>
        <v>7.8521356419680659</v>
      </c>
      <c r="W55" s="63" t="str">
        <f t="shared" si="5"/>
        <v>不合格</v>
      </c>
      <c r="X55" s="84"/>
      <c r="Y55" s="84"/>
      <c r="Z55" s="84"/>
      <c r="AA55" s="84"/>
      <c r="AB55" s="84"/>
    </row>
    <row r="56" spans="1:28" ht="24.95" customHeight="1">
      <c r="A56" s="34" t="s">
        <v>64</v>
      </c>
      <c r="B56" s="35">
        <v>53</v>
      </c>
      <c r="C56" s="35">
        <v>20140680</v>
      </c>
      <c r="D56" s="35" t="s">
        <v>486</v>
      </c>
      <c r="E56" s="33">
        <v>43.8</v>
      </c>
      <c r="F56" s="35" t="s">
        <v>476</v>
      </c>
      <c r="G56" s="35">
        <v>449.26</v>
      </c>
      <c r="H56" s="35">
        <v>0</v>
      </c>
      <c r="I56" s="35">
        <v>5</v>
      </c>
      <c r="J56" s="36">
        <v>0</v>
      </c>
      <c r="K56" s="36">
        <v>0</v>
      </c>
      <c r="L56" s="89">
        <v>1400</v>
      </c>
      <c r="M56" s="52">
        <f t="shared" si="1"/>
        <v>0.32090000000000002</v>
      </c>
      <c r="N56" s="57" cm="1">
        <f t="array" ref="N56">_xlfn.IFS(M56&gt;=1,30,M56&lt;1,M56*30)</f>
        <v>9.6270000000000007</v>
      </c>
      <c r="O56" s="54">
        <f t="shared" si="6"/>
        <v>0</v>
      </c>
      <c r="P56" s="52">
        <f t="shared" si="2"/>
        <v>0</v>
      </c>
      <c r="Q56" s="57" cm="1">
        <f t="array" ref="Q56">_xlfn.IFS(P56&gt;=1,30,P56&lt;1,P56*30)</f>
        <v>0</v>
      </c>
      <c r="R56" s="65">
        <f t="shared" si="3"/>
        <v>0</v>
      </c>
      <c r="S56" s="57" cm="1">
        <f t="array" ref="S56">_xlfn.IFS(R56&gt;=0.15,10,R56&lt;0.15,R56/0.15*10)</f>
        <v>0</v>
      </c>
      <c r="T56" s="60"/>
      <c r="U56" s="58"/>
      <c r="V56" s="62">
        <f t="shared" si="4"/>
        <v>9.6270000000000007</v>
      </c>
      <c r="W56" s="63" t="str">
        <f t="shared" si="5"/>
        <v>不合格</v>
      </c>
      <c r="X56" s="84"/>
      <c r="Y56" s="84"/>
      <c r="Z56" s="84"/>
      <c r="AA56" s="84"/>
      <c r="AB56" s="84"/>
    </row>
    <row r="57" spans="1:28" ht="24.95" customHeight="1">
      <c r="A57" s="34" t="s">
        <v>64</v>
      </c>
      <c r="B57" s="35">
        <v>54</v>
      </c>
      <c r="C57" s="35">
        <v>20153799</v>
      </c>
      <c r="D57" s="35" t="s">
        <v>488</v>
      </c>
      <c r="E57" s="33">
        <v>44.48</v>
      </c>
      <c r="F57" s="35" t="s">
        <v>476</v>
      </c>
      <c r="G57" s="35">
        <v>444.33</v>
      </c>
      <c r="H57" s="35">
        <v>0</v>
      </c>
      <c r="I57" s="35">
        <v>5</v>
      </c>
      <c r="J57" s="36">
        <v>0</v>
      </c>
      <c r="K57" s="36">
        <v>0</v>
      </c>
      <c r="L57" s="89">
        <v>800</v>
      </c>
      <c r="M57" s="52">
        <f t="shared" si="1"/>
        <v>0.55541249999999998</v>
      </c>
      <c r="N57" s="57" cm="1">
        <f t="array" ref="N57">_xlfn.IFS(M57&gt;=1,30,M57&lt;1,M57*30)</f>
        <v>16.662375000000001</v>
      </c>
      <c r="O57" s="54">
        <f t="shared" si="6"/>
        <v>0</v>
      </c>
      <c r="P57" s="52">
        <f t="shared" si="2"/>
        <v>0</v>
      </c>
      <c r="Q57" s="57" cm="1">
        <f t="array" ref="Q57">_xlfn.IFS(P57&gt;=1,30,P57&lt;1,P57*30)</f>
        <v>0</v>
      </c>
      <c r="R57" s="65">
        <f t="shared" si="3"/>
        <v>0</v>
      </c>
      <c r="S57" s="57" cm="1">
        <f t="array" ref="S57">_xlfn.IFS(R57&gt;=0.15,10,R57&lt;0.15,R57/0.15*10)</f>
        <v>0</v>
      </c>
      <c r="T57" s="60"/>
      <c r="U57" s="58"/>
      <c r="V57" s="62">
        <f t="shared" si="4"/>
        <v>16.662375000000001</v>
      </c>
      <c r="W57" s="63" t="str">
        <f t="shared" si="5"/>
        <v>不合格</v>
      </c>
      <c r="X57" s="84"/>
      <c r="Y57" s="84"/>
      <c r="Z57" s="84"/>
      <c r="AA57" s="84"/>
      <c r="AB57" s="84"/>
    </row>
    <row r="58" spans="1:28" ht="24.95" customHeight="1">
      <c r="A58" s="34" t="s">
        <v>64</v>
      </c>
      <c r="B58" s="35">
        <v>55</v>
      </c>
      <c r="C58" s="35" t="s">
        <v>1154</v>
      </c>
      <c r="D58" s="35" t="s">
        <v>23</v>
      </c>
      <c r="E58" s="33">
        <v>72.98</v>
      </c>
      <c r="F58" s="35" t="s">
        <v>536</v>
      </c>
      <c r="G58" s="35">
        <v>283.24</v>
      </c>
      <c r="H58" s="35">
        <v>0</v>
      </c>
      <c r="I58" s="35">
        <v>235</v>
      </c>
      <c r="J58" s="36">
        <v>13994.5</v>
      </c>
      <c r="K58" s="36">
        <v>0</v>
      </c>
      <c r="L58" s="89">
        <v>1400</v>
      </c>
      <c r="M58" s="52">
        <f t="shared" si="1"/>
        <v>0.20231428571428572</v>
      </c>
      <c r="N58" s="57" cm="1">
        <f t="array" ref="N58">_xlfn.IFS(M58&gt;=1,30,M58&lt;1,M58*30)</f>
        <v>6.0694285714285714</v>
      </c>
      <c r="O58" s="54">
        <f t="shared" si="6"/>
        <v>1.9175801589476568E-2</v>
      </c>
      <c r="P58" s="52">
        <f t="shared" si="2"/>
        <v>2.4273166568957678</v>
      </c>
      <c r="Q58" s="57" cm="1">
        <f t="array" ref="Q58">_xlfn.IFS(P58&gt;=1,30,P58&lt;1,P58*30)</f>
        <v>30</v>
      </c>
      <c r="R58" s="65">
        <f t="shared" si="3"/>
        <v>0</v>
      </c>
      <c r="S58" s="57" cm="1">
        <f t="array" ref="S58">_xlfn.IFS(R58&gt;=0.15,10,R58&lt;0.15,R58/0.15*10)</f>
        <v>0</v>
      </c>
      <c r="T58" s="60"/>
      <c r="U58" s="58"/>
      <c r="V58" s="62">
        <f t="shared" si="4"/>
        <v>36.069428571428574</v>
      </c>
      <c r="W58" s="63" t="str">
        <f t="shared" si="5"/>
        <v>不合格</v>
      </c>
      <c r="X58" s="84"/>
      <c r="Y58" s="84"/>
      <c r="Z58" s="84"/>
      <c r="AA58" s="84"/>
      <c r="AB58" s="84"/>
    </row>
    <row r="59" spans="1:28" ht="24.95" customHeight="1">
      <c r="A59" s="34" t="s">
        <v>64</v>
      </c>
      <c r="B59" s="35">
        <v>56</v>
      </c>
      <c r="C59" s="35" t="s">
        <v>1174</v>
      </c>
      <c r="D59" s="35" t="s">
        <v>564</v>
      </c>
      <c r="E59" s="33">
        <v>639.4</v>
      </c>
      <c r="F59" s="35" t="s">
        <v>476</v>
      </c>
      <c r="G59" s="35">
        <v>2574.91</v>
      </c>
      <c r="H59" s="35">
        <v>0</v>
      </c>
      <c r="I59" s="35">
        <v>1362</v>
      </c>
      <c r="J59" s="36">
        <v>87698.9</v>
      </c>
      <c r="K59" s="36">
        <v>0</v>
      </c>
      <c r="L59" s="89">
        <v>1400</v>
      </c>
      <c r="M59" s="52">
        <f t="shared" si="1"/>
        <v>1.8392214285714286</v>
      </c>
      <c r="N59" s="57" cm="1">
        <f t="array" ref="N59">_xlfn.IFS(M59&gt;=1,30,M59&lt;1,M59*30)</f>
        <v>30</v>
      </c>
      <c r="O59" s="54">
        <f t="shared" si="6"/>
        <v>1.3715811698467311E-2</v>
      </c>
      <c r="P59" s="52">
        <f t="shared" si="2"/>
        <v>1.7361786960085202</v>
      </c>
      <c r="Q59" s="57" cm="1">
        <f t="array" ref="Q59">_xlfn.IFS(P59&gt;=1,30,P59&lt;1,P59*30)</f>
        <v>30</v>
      </c>
      <c r="R59" s="65">
        <f t="shared" si="3"/>
        <v>0</v>
      </c>
      <c r="S59" s="57" cm="1">
        <f t="array" ref="S59">_xlfn.IFS(R59&gt;=0.15,10,R59&lt;0.15,R59/0.15*10)</f>
        <v>0</v>
      </c>
      <c r="T59" s="60"/>
      <c r="U59" s="58"/>
      <c r="V59" s="62">
        <f t="shared" si="4"/>
        <v>60</v>
      </c>
      <c r="W59" s="63" t="str">
        <f t="shared" si="5"/>
        <v>合格</v>
      </c>
      <c r="X59" s="84"/>
      <c r="Y59" s="84"/>
      <c r="Z59" s="84"/>
      <c r="AA59" s="84"/>
      <c r="AB59" s="84"/>
    </row>
    <row r="60" spans="1:28" ht="24.95" customHeight="1">
      <c r="A60" s="34" t="s">
        <v>64</v>
      </c>
      <c r="B60" s="35">
        <v>57</v>
      </c>
      <c r="C60" s="35">
        <v>20158918</v>
      </c>
      <c r="D60" s="35" t="s">
        <v>128</v>
      </c>
      <c r="E60" s="33">
        <v>49.945</v>
      </c>
      <c r="F60" s="35" t="s">
        <v>497</v>
      </c>
      <c r="G60" s="35">
        <v>0</v>
      </c>
      <c r="H60" s="35">
        <v>0</v>
      </c>
      <c r="I60" s="35">
        <v>0</v>
      </c>
      <c r="J60" s="36">
        <v>0</v>
      </c>
      <c r="K60" s="36">
        <v>0</v>
      </c>
      <c r="L60" s="89">
        <v>1400</v>
      </c>
      <c r="M60" s="52">
        <f t="shared" si="1"/>
        <v>0</v>
      </c>
      <c r="N60" s="57" cm="1">
        <f t="array" ref="N60">_xlfn.IFS(M60&gt;=1,30,M60&lt;1,M60*30)</f>
        <v>0</v>
      </c>
      <c r="O60" s="54">
        <f t="shared" si="6"/>
        <v>0</v>
      </c>
      <c r="P60" s="52">
        <f t="shared" si="2"/>
        <v>0</v>
      </c>
      <c r="Q60" s="57" cm="1">
        <f t="array" ref="Q60">_xlfn.IFS(P60&gt;=1,30,P60&lt;1,P60*30)</f>
        <v>0</v>
      </c>
      <c r="R60" s="65">
        <f t="shared" si="3"/>
        <v>0</v>
      </c>
      <c r="S60" s="57" cm="1">
        <f t="array" ref="S60">_xlfn.IFS(R60&gt;=0.15,10,R60&lt;0.15,R60/0.15*10)</f>
        <v>0</v>
      </c>
      <c r="T60" s="60"/>
      <c r="U60" s="58"/>
      <c r="V60" s="62">
        <f t="shared" si="4"/>
        <v>0</v>
      </c>
      <c r="W60" s="63" t="str">
        <f t="shared" si="5"/>
        <v>不合格</v>
      </c>
      <c r="X60" s="84"/>
      <c r="Y60" s="84"/>
      <c r="Z60" s="84"/>
      <c r="AA60" s="84"/>
      <c r="AB60" s="84"/>
    </row>
    <row r="61" spans="1:28" ht="24.95" customHeight="1">
      <c r="A61" s="34" t="s">
        <v>64</v>
      </c>
      <c r="B61" s="35">
        <v>58</v>
      </c>
      <c r="C61" s="35" t="s">
        <v>1161</v>
      </c>
      <c r="D61" s="35" t="s">
        <v>547</v>
      </c>
      <c r="E61" s="33">
        <v>81.86</v>
      </c>
      <c r="F61" s="35" t="s">
        <v>483</v>
      </c>
      <c r="G61" s="35">
        <v>7368.31</v>
      </c>
      <c r="H61" s="35">
        <v>0</v>
      </c>
      <c r="I61" s="35">
        <v>394</v>
      </c>
      <c r="J61" s="36">
        <v>19660.5</v>
      </c>
      <c r="K61" s="36">
        <v>0</v>
      </c>
      <c r="L61" s="89">
        <v>1400</v>
      </c>
      <c r="M61" s="52">
        <f t="shared" si="1"/>
        <v>5.2630785714285713</v>
      </c>
      <c r="N61" s="57" cm="1">
        <f t="array" ref="N61">_xlfn.IFS(M61&gt;=1,30,M61&lt;1,M61*30)</f>
        <v>30</v>
      </c>
      <c r="O61" s="54">
        <f t="shared" si="6"/>
        <v>2.4017224529684827E-2</v>
      </c>
      <c r="P61" s="52">
        <f t="shared" si="2"/>
        <v>3.0401550037575729</v>
      </c>
      <c r="Q61" s="57" cm="1">
        <f t="array" ref="Q61">_xlfn.IFS(P61&gt;=1,30,P61&lt;1,P61*30)</f>
        <v>30</v>
      </c>
      <c r="R61" s="65">
        <f t="shared" si="3"/>
        <v>0</v>
      </c>
      <c r="S61" s="57" cm="1">
        <f t="array" ref="S61">_xlfn.IFS(R61&gt;=0.15,10,R61&lt;0.15,R61/0.15*10)</f>
        <v>0</v>
      </c>
      <c r="T61" s="60"/>
      <c r="U61" s="58"/>
      <c r="V61" s="62">
        <f t="shared" si="4"/>
        <v>60</v>
      </c>
      <c r="W61" s="63" t="str">
        <f t="shared" si="5"/>
        <v>合格</v>
      </c>
      <c r="X61" s="84"/>
      <c r="Y61" s="84"/>
      <c r="Z61" s="84"/>
      <c r="AA61" s="84"/>
      <c r="AB61" s="84"/>
    </row>
    <row r="62" spans="1:28" ht="24.95" customHeight="1">
      <c r="A62" s="34" t="s">
        <v>64</v>
      </c>
      <c r="B62" s="35">
        <v>59</v>
      </c>
      <c r="C62" s="35">
        <v>20145503</v>
      </c>
      <c r="D62" s="35" t="s">
        <v>515</v>
      </c>
      <c r="E62" s="33">
        <v>55</v>
      </c>
      <c r="F62" s="35" t="s">
        <v>516</v>
      </c>
      <c r="G62" s="35">
        <v>527.99</v>
      </c>
      <c r="H62" s="35">
        <v>0</v>
      </c>
      <c r="I62" s="35">
        <v>4</v>
      </c>
      <c r="J62" s="36">
        <v>0</v>
      </c>
      <c r="K62" s="36">
        <v>0</v>
      </c>
      <c r="L62" s="89">
        <v>1400</v>
      </c>
      <c r="M62" s="52">
        <f t="shared" si="1"/>
        <v>0.3771357142857143</v>
      </c>
      <c r="N62" s="57" cm="1">
        <f t="array" ref="N62">_xlfn.IFS(M62&gt;=1,30,M62&lt;1,M62*30)</f>
        <v>11.314071428571429</v>
      </c>
      <c r="O62" s="54">
        <f t="shared" si="6"/>
        <v>0</v>
      </c>
      <c r="P62" s="52">
        <f t="shared" si="2"/>
        <v>0</v>
      </c>
      <c r="Q62" s="57" cm="1">
        <f t="array" ref="Q62">_xlfn.IFS(P62&gt;=1,30,P62&lt;1,P62*30)</f>
        <v>0</v>
      </c>
      <c r="R62" s="65">
        <f t="shared" si="3"/>
        <v>0</v>
      </c>
      <c r="S62" s="57" cm="1">
        <f t="array" ref="S62">_xlfn.IFS(R62&gt;=0.15,10,R62&lt;0.15,R62/0.15*10)</f>
        <v>0</v>
      </c>
      <c r="T62" s="60"/>
      <c r="U62" s="58"/>
      <c r="V62" s="62">
        <f t="shared" si="4"/>
        <v>11.314071428571429</v>
      </c>
      <c r="W62" s="63" t="str">
        <f t="shared" si="5"/>
        <v>不合格</v>
      </c>
      <c r="X62" s="84"/>
      <c r="Y62" s="84"/>
      <c r="Z62" s="84"/>
      <c r="AA62" s="84"/>
      <c r="AB62" s="84"/>
    </row>
    <row r="63" spans="1:28" ht="24.95" customHeight="1">
      <c r="A63" s="34" t="s">
        <v>64</v>
      </c>
      <c r="B63" s="35">
        <v>60</v>
      </c>
      <c r="C63" s="35">
        <v>20158916</v>
      </c>
      <c r="D63" s="35" t="s">
        <v>152</v>
      </c>
      <c r="E63" s="33">
        <v>48.96</v>
      </c>
      <c r="F63" s="35" t="s">
        <v>492</v>
      </c>
      <c r="G63" s="35">
        <v>1601.98</v>
      </c>
      <c r="H63" s="35">
        <v>0</v>
      </c>
      <c r="I63" s="35">
        <v>324</v>
      </c>
      <c r="J63" s="36">
        <v>28845.8</v>
      </c>
      <c r="K63" s="36">
        <v>0</v>
      </c>
      <c r="L63" s="89">
        <v>1400</v>
      </c>
      <c r="M63" s="52">
        <f t="shared" si="1"/>
        <v>1.1442714285714286</v>
      </c>
      <c r="N63" s="57" cm="1">
        <f t="array" ref="N63">_xlfn.IFS(M63&gt;=1,30,M63&lt;1,M63*30)</f>
        <v>30</v>
      </c>
      <c r="O63" s="54">
        <f t="shared" si="6"/>
        <v>5.891707516339869E-2</v>
      </c>
      <c r="P63" s="52">
        <f t="shared" si="2"/>
        <v>7.4578576156200862</v>
      </c>
      <c r="Q63" s="57" cm="1">
        <f t="array" ref="Q63">_xlfn.IFS(P63&gt;=1,30,P63&lt;1,P63*30)</f>
        <v>30</v>
      </c>
      <c r="R63" s="65">
        <f t="shared" si="3"/>
        <v>0</v>
      </c>
      <c r="S63" s="57" cm="1">
        <f t="array" ref="S63">_xlfn.IFS(R63&gt;=0.15,10,R63&lt;0.15,R63/0.15*10)</f>
        <v>0</v>
      </c>
      <c r="T63" s="60"/>
      <c r="U63" s="58"/>
      <c r="V63" s="62">
        <f t="shared" si="4"/>
        <v>60</v>
      </c>
      <c r="W63" s="63" t="str">
        <f t="shared" si="5"/>
        <v>合格</v>
      </c>
      <c r="X63" s="84"/>
      <c r="Y63" s="84"/>
      <c r="Z63" s="84"/>
      <c r="AA63" s="84"/>
      <c r="AB63" s="84"/>
    </row>
    <row r="64" spans="1:28" ht="24.95" customHeight="1">
      <c r="A64" s="34" t="s">
        <v>64</v>
      </c>
      <c r="B64" s="35">
        <v>61</v>
      </c>
      <c r="C64" s="35">
        <v>20155220</v>
      </c>
      <c r="D64" s="35" t="s">
        <v>482</v>
      </c>
      <c r="E64" s="33">
        <v>41.956000000000003</v>
      </c>
      <c r="F64" s="35" t="s">
        <v>483</v>
      </c>
      <c r="G64" s="35">
        <v>1081.45</v>
      </c>
      <c r="H64" s="35">
        <v>0</v>
      </c>
      <c r="I64" s="35">
        <v>526</v>
      </c>
      <c r="J64" s="36">
        <v>0</v>
      </c>
      <c r="K64" s="36">
        <v>0</v>
      </c>
      <c r="L64" s="89">
        <v>1400</v>
      </c>
      <c r="M64" s="52">
        <f t="shared" si="1"/>
        <v>0.77246428571428571</v>
      </c>
      <c r="N64" s="57" cm="1">
        <f t="array" ref="N64">_xlfn.IFS(M64&gt;=1,30,M64&lt;1,M64*30)</f>
        <v>23.173928571428572</v>
      </c>
      <c r="O64" s="54">
        <f t="shared" si="6"/>
        <v>0</v>
      </c>
      <c r="P64" s="52">
        <f t="shared" si="2"/>
        <v>0</v>
      </c>
      <c r="Q64" s="57" cm="1">
        <f t="array" ref="Q64">_xlfn.IFS(P64&gt;=1,30,P64&lt;1,P64*30)</f>
        <v>0</v>
      </c>
      <c r="R64" s="65">
        <f t="shared" si="3"/>
        <v>0</v>
      </c>
      <c r="S64" s="57" cm="1">
        <f t="array" ref="S64">_xlfn.IFS(R64&gt;=0.15,10,R64&lt;0.15,R64/0.15*10)</f>
        <v>0</v>
      </c>
      <c r="T64" s="60"/>
      <c r="U64" s="58"/>
      <c r="V64" s="62">
        <f t="shared" si="4"/>
        <v>23.173928571428572</v>
      </c>
      <c r="W64" s="63" t="str">
        <f t="shared" si="5"/>
        <v>不合格</v>
      </c>
      <c r="X64" s="84"/>
      <c r="Y64" s="84"/>
      <c r="Z64" s="84"/>
      <c r="AA64" s="84"/>
      <c r="AB64" s="84"/>
    </row>
    <row r="65" spans="1:28" ht="24.95" customHeight="1">
      <c r="A65" s="34" t="s">
        <v>64</v>
      </c>
      <c r="B65" s="35">
        <v>62</v>
      </c>
      <c r="C65" s="35">
        <v>20152597</v>
      </c>
      <c r="D65" s="35" t="s">
        <v>487</v>
      </c>
      <c r="E65" s="33">
        <v>43.92</v>
      </c>
      <c r="F65" s="35" t="s">
        <v>483</v>
      </c>
      <c r="G65" s="35">
        <v>5528.72</v>
      </c>
      <c r="H65" s="35">
        <v>0</v>
      </c>
      <c r="I65" s="35">
        <v>100</v>
      </c>
      <c r="J65" s="36">
        <v>13980.45</v>
      </c>
      <c r="K65" s="36">
        <v>0</v>
      </c>
      <c r="L65" s="89">
        <v>1400</v>
      </c>
      <c r="M65" s="52">
        <f t="shared" si="1"/>
        <v>3.9490857142857143</v>
      </c>
      <c r="N65" s="57" cm="1">
        <f t="array" ref="N65">_xlfn.IFS(M65&gt;=1,30,M65&lt;1,M65*30)</f>
        <v>30</v>
      </c>
      <c r="O65" s="54">
        <f t="shared" si="6"/>
        <v>3.1831625683060111E-2</v>
      </c>
      <c r="P65" s="52">
        <f t="shared" si="2"/>
        <v>4.0293197067164694</v>
      </c>
      <c r="Q65" s="57" cm="1">
        <f t="array" ref="Q65">_xlfn.IFS(P65&gt;=1,30,P65&lt;1,P65*30)</f>
        <v>30</v>
      </c>
      <c r="R65" s="65">
        <f t="shared" si="3"/>
        <v>0</v>
      </c>
      <c r="S65" s="57" cm="1">
        <f t="array" ref="S65">_xlfn.IFS(R65&gt;=0.15,10,R65&lt;0.15,R65/0.15*10)</f>
        <v>0</v>
      </c>
      <c r="T65" s="60"/>
      <c r="U65" s="58"/>
      <c r="V65" s="62">
        <f t="shared" si="4"/>
        <v>60</v>
      </c>
      <c r="W65" s="63" t="str">
        <f t="shared" si="5"/>
        <v>合格</v>
      </c>
      <c r="X65" s="84"/>
      <c r="Y65" s="84"/>
      <c r="Z65" s="84"/>
      <c r="AA65" s="84"/>
      <c r="AB65" s="84"/>
    </row>
    <row r="66" spans="1:28" ht="24.95" customHeight="1">
      <c r="A66" s="34" t="s">
        <v>64</v>
      </c>
      <c r="B66" s="35">
        <v>63</v>
      </c>
      <c r="C66" s="35">
        <v>20158781</v>
      </c>
      <c r="D66" s="35" t="s">
        <v>197</v>
      </c>
      <c r="E66" s="33">
        <v>54.96</v>
      </c>
      <c r="F66" s="35" t="s">
        <v>492</v>
      </c>
      <c r="G66" s="35">
        <v>359.67</v>
      </c>
      <c r="H66" s="35">
        <v>0</v>
      </c>
      <c r="I66" s="35">
        <v>196</v>
      </c>
      <c r="J66" s="36">
        <v>10387.5</v>
      </c>
      <c r="K66" s="36">
        <v>0</v>
      </c>
      <c r="L66" s="89">
        <v>1400</v>
      </c>
      <c r="M66" s="52">
        <f t="shared" si="1"/>
        <v>0.25690714285714289</v>
      </c>
      <c r="N66" s="57" cm="1">
        <f t="array" ref="N66">_xlfn.IFS(M66&gt;=1,30,M66&lt;1,M66*30)</f>
        <v>7.7072142857142865</v>
      </c>
      <c r="O66" s="54">
        <f t="shared" si="6"/>
        <v>1.8900109170305678E-2</v>
      </c>
      <c r="P66" s="52">
        <f t="shared" si="2"/>
        <v>2.3924188823171741</v>
      </c>
      <c r="Q66" s="57" cm="1">
        <f t="array" ref="Q66">_xlfn.IFS(P66&gt;=1,30,P66&lt;1,P66*30)</f>
        <v>30</v>
      </c>
      <c r="R66" s="65">
        <f t="shared" si="3"/>
        <v>0</v>
      </c>
      <c r="S66" s="57" cm="1">
        <f t="array" ref="S66">_xlfn.IFS(R66&gt;=0.15,10,R66&lt;0.15,R66/0.15*10)</f>
        <v>0</v>
      </c>
      <c r="T66" s="60"/>
      <c r="U66" s="58"/>
      <c r="V66" s="62">
        <f t="shared" si="4"/>
        <v>37.707214285714286</v>
      </c>
      <c r="W66" s="63" t="str">
        <f t="shared" si="5"/>
        <v>不合格</v>
      </c>
      <c r="X66" s="84"/>
      <c r="Y66" s="84"/>
      <c r="Z66" s="84"/>
      <c r="AA66" s="84"/>
      <c r="AB66" s="84"/>
    </row>
    <row r="67" spans="1:28" ht="24.95" customHeight="1">
      <c r="A67" s="34" t="s">
        <v>64</v>
      </c>
      <c r="B67" s="35">
        <v>64</v>
      </c>
      <c r="C67" s="35" t="s">
        <v>1153</v>
      </c>
      <c r="D67" s="35" t="s">
        <v>534</v>
      </c>
      <c r="E67" s="33">
        <v>70</v>
      </c>
      <c r="F67" s="35" t="s">
        <v>474</v>
      </c>
      <c r="G67" s="35">
        <v>755.1</v>
      </c>
      <c r="H67" s="35">
        <v>0</v>
      </c>
      <c r="I67" s="35">
        <v>193</v>
      </c>
      <c r="J67" s="36">
        <v>28460</v>
      </c>
      <c r="K67" s="36">
        <v>0</v>
      </c>
      <c r="L67" s="89">
        <v>1400</v>
      </c>
      <c r="M67" s="52">
        <f t="shared" si="1"/>
        <v>0.53935714285714287</v>
      </c>
      <c r="N67" s="57" cm="1">
        <f t="array" ref="N67">_xlfn.IFS(M67&gt;=1,30,M67&lt;1,M67*30)</f>
        <v>16.180714285714288</v>
      </c>
      <c r="O67" s="54">
        <f t="shared" ref="O67:O82" si="7">J67/E67/10000</f>
        <v>4.0657142857142857E-2</v>
      </c>
      <c r="P67" s="52">
        <f t="shared" si="2"/>
        <v>5.1464737793851709</v>
      </c>
      <c r="Q67" s="57" cm="1">
        <f t="array" ref="Q67">_xlfn.IFS(P67&gt;=1,30,P67&lt;1,P67*30)</f>
        <v>30</v>
      </c>
      <c r="R67" s="65">
        <f t="shared" si="3"/>
        <v>0</v>
      </c>
      <c r="S67" s="57" cm="1">
        <f t="array" ref="S67">_xlfn.IFS(R67&gt;=0.15,10,R67&lt;0.15,R67/0.15*10)</f>
        <v>0</v>
      </c>
      <c r="T67" s="60"/>
      <c r="U67" s="58"/>
      <c r="V67" s="62">
        <f t="shared" si="4"/>
        <v>46.180714285714288</v>
      </c>
      <c r="W67" s="63" t="str">
        <f t="shared" si="5"/>
        <v>不合格</v>
      </c>
      <c r="X67" s="84"/>
      <c r="Y67" s="84"/>
      <c r="Z67" s="84"/>
      <c r="AA67" s="84"/>
      <c r="AB67" s="84"/>
    </row>
    <row r="68" spans="1:28" ht="24.95" customHeight="1">
      <c r="A68" s="34" t="s">
        <v>64</v>
      </c>
      <c r="B68" s="35">
        <v>65</v>
      </c>
      <c r="C68" s="35">
        <v>20052728</v>
      </c>
      <c r="D68" s="35" t="s">
        <v>477</v>
      </c>
      <c r="E68" s="33">
        <v>41</v>
      </c>
      <c r="F68" s="35" t="s">
        <v>478</v>
      </c>
      <c r="G68" s="35">
        <v>829.04</v>
      </c>
      <c r="H68" s="35">
        <v>0</v>
      </c>
      <c r="I68" s="35">
        <v>49</v>
      </c>
      <c r="J68" s="36">
        <v>4397.8</v>
      </c>
      <c r="K68" s="36">
        <v>0</v>
      </c>
      <c r="L68" s="89">
        <v>1400</v>
      </c>
      <c r="M68" s="52">
        <f t="shared" ref="M68:M82" si="8">G68/L68</f>
        <v>0.59217142857142857</v>
      </c>
      <c r="N68" s="57" cm="1">
        <f t="array" ref="N68">_xlfn.IFS(M68&gt;=1,30,M68&lt;1,M68*30)</f>
        <v>17.765142857142855</v>
      </c>
      <c r="O68" s="54">
        <f t="shared" si="7"/>
        <v>1.0726341463414635E-2</v>
      </c>
      <c r="P68" s="52">
        <f t="shared" ref="P68:P82" si="9">O68/0.0079</f>
        <v>1.3577647422043841</v>
      </c>
      <c r="Q68" s="57" cm="1">
        <f t="array" ref="Q68">_xlfn.IFS(P68&gt;=1,30,P68&lt;1,P68*30)</f>
        <v>30</v>
      </c>
      <c r="R68" s="65">
        <f t="shared" ref="R68:R82" si="10">IF(G68=0,0,K68/G68)</f>
        <v>0</v>
      </c>
      <c r="S68" s="57" cm="1">
        <f t="array" ref="S68">_xlfn.IFS(R68&gt;=0.15,10,R68&lt;0.15,R68/0.15*10)</f>
        <v>0</v>
      </c>
      <c r="T68" s="60"/>
      <c r="U68" s="58"/>
      <c r="V68" s="62">
        <f t="shared" ref="V68:V82" si="11">N68+Q68+S68+U68</f>
        <v>47.765142857142855</v>
      </c>
      <c r="W68" s="63" t="str">
        <f t="shared" ref="W68:W82" si="12">IF(V68&gt;=90,"优秀",IF(V68&gt;=75,"良好",IF(V68&gt;=60,"合格",IF(V68&lt;60,"不合格"))))</f>
        <v>不合格</v>
      </c>
      <c r="X68" s="84"/>
      <c r="Y68" s="84"/>
      <c r="Z68" s="84"/>
      <c r="AA68" s="84"/>
      <c r="AB68" s="84"/>
    </row>
    <row r="69" spans="1:28" ht="24.95" customHeight="1">
      <c r="A69" s="34" t="s">
        <v>64</v>
      </c>
      <c r="B69" s="35">
        <v>66</v>
      </c>
      <c r="C69" s="35">
        <v>20122342</v>
      </c>
      <c r="D69" s="35" t="s">
        <v>6</v>
      </c>
      <c r="E69" s="33">
        <v>44.6</v>
      </c>
      <c r="F69" s="35" t="s">
        <v>489</v>
      </c>
      <c r="G69" s="35">
        <v>874.91</v>
      </c>
      <c r="H69" s="35">
        <v>0</v>
      </c>
      <c r="I69" s="35">
        <v>56</v>
      </c>
      <c r="J69" s="36">
        <v>5170</v>
      </c>
      <c r="K69" s="36">
        <v>0</v>
      </c>
      <c r="L69" s="89">
        <v>1400</v>
      </c>
      <c r="M69" s="52">
        <f t="shared" si="8"/>
        <v>0.62493571428571426</v>
      </c>
      <c r="N69" s="57" cm="1">
        <f t="array" ref="N69">_xlfn.IFS(M69&gt;=1,30,M69&lt;1,M69*30)</f>
        <v>18.748071428571428</v>
      </c>
      <c r="O69" s="54">
        <f t="shared" si="7"/>
        <v>1.1591928251121075E-2</v>
      </c>
      <c r="P69" s="52">
        <f t="shared" si="9"/>
        <v>1.4673326900153258</v>
      </c>
      <c r="Q69" s="57" cm="1">
        <f t="array" ref="Q69">_xlfn.IFS(P69&gt;=1,30,P69&lt;1,P69*30)</f>
        <v>30</v>
      </c>
      <c r="R69" s="65">
        <f t="shared" si="10"/>
        <v>0</v>
      </c>
      <c r="S69" s="57" cm="1">
        <f t="array" ref="S69">_xlfn.IFS(R69&gt;=0.15,10,R69&lt;0.15,R69/0.15*10)</f>
        <v>0</v>
      </c>
      <c r="T69" s="60"/>
      <c r="U69" s="58"/>
      <c r="V69" s="62">
        <f t="shared" si="11"/>
        <v>48.748071428571428</v>
      </c>
      <c r="W69" s="63" t="str">
        <f t="shared" si="12"/>
        <v>不合格</v>
      </c>
      <c r="X69" s="84"/>
      <c r="Y69" s="84"/>
      <c r="Z69" s="84"/>
      <c r="AA69" s="84"/>
      <c r="AB69" s="84"/>
    </row>
    <row r="70" spans="1:28" ht="24.95" customHeight="1">
      <c r="A70" s="34" t="s">
        <v>64</v>
      </c>
      <c r="B70" s="35">
        <v>67</v>
      </c>
      <c r="C70" s="35">
        <v>20053190</v>
      </c>
      <c r="D70" s="35" t="s">
        <v>491</v>
      </c>
      <c r="E70" s="33">
        <v>45</v>
      </c>
      <c r="F70" s="35" t="s">
        <v>492</v>
      </c>
      <c r="G70" s="35">
        <v>451.53</v>
      </c>
      <c r="H70" s="35">
        <v>0</v>
      </c>
      <c r="I70" s="35">
        <v>99</v>
      </c>
      <c r="J70" s="36">
        <v>51.8</v>
      </c>
      <c r="K70" s="36">
        <v>0</v>
      </c>
      <c r="L70" s="89">
        <v>1400</v>
      </c>
      <c r="M70" s="52">
        <f t="shared" si="8"/>
        <v>0.32252142857142857</v>
      </c>
      <c r="N70" s="57" cm="1">
        <f t="array" ref="N70">_xlfn.IFS(M70&gt;=1,30,M70&lt;1,M70*30)</f>
        <v>9.6756428571428579</v>
      </c>
      <c r="O70" s="54">
        <f t="shared" si="7"/>
        <v>1.1511111111111109E-4</v>
      </c>
      <c r="P70" s="52">
        <f t="shared" si="9"/>
        <v>1.4571026722925453E-2</v>
      </c>
      <c r="Q70" s="57" cm="1">
        <f t="array" ref="Q70">_xlfn.IFS(P70&gt;=1,30,P70&lt;1,P70*30)</f>
        <v>0.43713080168776358</v>
      </c>
      <c r="R70" s="65">
        <f t="shared" si="10"/>
        <v>0</v>
      </c>
      <c r="S70" s="57" cm="1">
        <f t="array" ref="S70">_xlfn.IFS(R70&gt;=0.15,10,R70&lt;0.15,R70/0.15*10)</f>
        <v>0</v>
      </c>
      <c r="T70" s="60"/>
      <c r="U70" s="58"/>
      <c r="V70" s="62">
        <f t="shared" si="11"/>
        <v>10.112773658830621</v>
      </c>
      <c r="W70" s="63" t="str">
        <f t="shared" si="12"/>
        <v>不合格</v>
      </c>
      <c r="X70" s="84"/>
      <c r="Y70" s="84"/>
      <c r="Z70" s="84"/>
      <c r="AA70" s="84"/>
      <c r="AB70" s="84"/>
    </row>
    <row r="71" spans="1:28" ht="24.95" customHeight="1">
      <c r="A71" s="34" t="s">
        <v>64</v>
      </c>
      <c r="B71" s="35">
        <v>68</v>
      </c>
      <c r="C71" s="35">
        <v>20152735</v>
      </c>
      <c r="D71" s="35" t="s">
        <v>365</v>
      </c>
      <c r="E71" s="33">
        <v>48</v>
      </c>
      <c r="F71" s="35" t="s">
        <v>493</v>
      </c>
      <c r="G71" s="35">
        <v>1164.6099999999999</v>
      </c>
      <c r="H71" s="35">
        <v>0</v>
      </c>
      <c r="I71" s="35">
        <v>1800</v>
      </c>
      <c r="J71" s="36">
        <v>125138.5</v>
      </c>
      <c r="K71" s="36">
        <v>0</v>
      </c>
      <c r="L71" s="89">
        <v>1400</v>
      </c>
      <c r="M71" s="52">
        <f t="shared" si="8"/>
        <v>0.83186428571428561</v>
      </c>
      <c r="N71" s="57" cm="1">
        <f t="array" ref="N71">_xlfn.IFS(M71&gt;=1,30,M71&lt;1,M71*30)</f>
        <v>24.955928571428569</v>
      </c>
      <c r="O71" s="54">
        <f t="shared" si="7"/>
        <v>0.26070520833333333</v>
      </c>
      <c r="P71" s="52">
        <f t="shared" si="9"/>
        <v>33.000659282700418</v>
      </c>
      <c r="Q71" s="57" cm="1">
        <f t="array" ref="Q71">_xlfn.IFS(P71&gt;=1,30,P71&lt;1,P71*30)</f>
        <v>30</v>
      </c>
      <c r="R71" s="65">
        <f t="shared" si="10"/>
        <v>0</v>
      </c>
      <c r="S71" s="57" cm="1">
        <f t="array" ref="S71">_xlfn.IFS(R71&gt;=0.15,10,R71&lt;0.15,R71/0.15*10)</f>
        <v>0</v>
      </c>
      <c r="T71" s="60"/>
      <c r="U71" s="58"/>
      <c r="V71" s="62">
        <f t="shared" si="11"/>
        <v>54.955928571428572</v>
      </c>
      <c r="W71" s="63" t="str">
        <f t="shared" si="12"/>
        <v>不合格</v>
      </c>
      <c r="X71" s="84"/>
      <c r="Y71" s="84"/>
      <c r="Z71" s="84"/>
      <c r="AA71" s="84"/>
      <c r="AB71" s="84"/>
    </row>
    <row r="72" spans="1:28" ht="24.95" customHeight="1">
      <c r="A72" s="34" t="s">
        <v>64</v>
      </c>
      <c r="B72" s="35">
        <v>69</v>
      </c>
      <c r="C72" s="35">
        <v>20132805</v>
      </c>
      <c r="D72" s="35" t="s">
        <v>13</v>
      </c>
      <c r="E72" s="33">
        <v>50</v>
      </c>
      <c r="F72" s="35" t="s">
        <v>483</v>
      </c>
      <c r="G72" s="35">
        <v>3182.2</v>
      </c>
      <c r="H72" s="35">
        <v>0</v>
      </c>
      <c r="I72" s="35">
        <v>43</v>
      </c>
      <c r="J72" s="36">
        <v>6928.1</v>
      </c>
      <c r="K72" s="36">
        <v>0</v>
      </c>
      <c r="L72" s="89">
        <v>1400</v>
      </c>
      <c r="M72" s="52">
        <f t="shared" si="8"/>
        <v>2.2729999999999997</v>
      </c>
      <c r="N72" s="57" cm="1">
        <f t="array" ref="N72">_xlfn.IFS(M72&gt;=1,30,M72&lt;1,M72*30)</f>
        <v>30</v>
      </c>
      <c r="O72" s="54">
        <f t="shared" si="7"/>
        <v>1.3856200000000001E-2</v>
      </c>
      <c r="P72" s="52">
        <f t="shared" si="9"/>
        <v>1.7539493670886075</v>
      </c>
      <c r="Q72" s="57" cm="1">
        <f t="array" ref="Q72">_xlfn.IFS(P72&gt;=1,30,P72&lt;1,P72*30)</f>
        <v>30</v>
      </c>
      <c r="R72" s="65">
        <f t="shared" si="10"/>
        <v>0</v>
      </c>
      <c r="S72" s="57" cm="1">
        <f t="array" ref="S72">_xlfn.IFS(R72&gt;=0.15,10,R72&lt;0.15,R72/0.15*10)</f>
        <v>0</v>
      </c>
      <c r="T72" s="60"/>
      <c r="U72" s="58"/>
      <c r="V72" s="62">
        <f t="shared" si="11"/>
        <v>60</v>
      </c>
      <c r="W72" s="63" t="str">
        <f t="shared" si="12"/>
        <v>合格</v>
      </c>
      <c r="X72" s="84"/>
      <c r="Y72" s="84"/>
      <c r="Z72" s="84"/>
      <c r="AA72" s="84"/>
      <c r="AB72" s="84"/>
    </row>
    <row r="73" spans="1:28" ht="24.95" customHeight="1">
      <c r="A73" s="34" t="s">
        <v>64</v>
      </c>
      <c r="B73" s="35">
        <v>70</v>
      </c>
      <c r="C73" s="35">
        <v>20132826</v>
      </c>
      <c r="D73" s="35" t="s">
        <v>10</v>
      </c>
      <c r="E73" s="33">
        <v>57.8</v>
      </c>
      <c r="F73" s="35" t="s">
        <v>483</v>
      </c>
      <c r="G73" s="35">
        <v>6178.28</v>
      </c>
      <c r="H73" s="35">
        <v>0</v>
      </c>
      <c r="I73" s="35">
        <v>78</v>
      </c>
      <c r="J73" s="36">
        <v>10302.200000000001</v>
      </c>
      <c r="K73" s="36">
        <v>0</v>
      </c>
      <c r="L73" s="89">
        <v>1400</v>
      </c>
      <c r="M73" s="52">
        <f t="shared" si="8"/>
        <v>4.4130571428571423</v>
      </c>
      <c r="N73" s="57" cm="1">
        <f t="array" ref="N73">_xlfn.IFS(M73&gt;=1,30,M73&lt;1,M73*30)</f>
        <v>30</v>
      </c>
      <c r="O73" s="54">
        <f t="shared" si="7"/>
        <v>1.7823875432525955E-2</v>
      </c>
      <c r="P73" s="52">
        <f t="shared" si="9"/>
        <v>2.2561867636108803</v>
      </c>
      <c r="Q73" s="57" cm="1">
        <f t="array" ref="Q73">_xlfn.IFS(P73&gt;=1,30,P73&lt;1,P73*30)</f>
        <v>30</v>
      </c>
      <c r="R73" s="65">
        <f t="shared" si="10"/>
        <v>0</v>
      </c>
      <c r="S73" s="57" cm="1">
        <f t="array" ref="S73">_xlfn.IFS(R73&gt;=0.15,10,R73&lt;0.15,R73/0.15*10)</f>
        <v>0</v>
      </c>
      <c r="T73" s="60"/>
      <c r="U73" s="58"/>
      <c r="V73" s="62">
        <f t="shared" si="11"/>
        <v>60</v>
      </c>
      <c r="W73" s="63" t="str">
        <f t="shared" si="12"/>
        <v>合格</v>
      </c>
      <c r="X73" s="84"/>
      <c r="Y73" s="84"/>
      <c r="Z73" s="84"/>
      <c r="AA73" s="84"/>
      <c r="AB73" s="84"/>
    </row>
    <row r="74" spans="1:28" ht="24.95" customHeight="1">
      <c r="A74" s="34" t="s">
        <v>64</v>
      </c>
      <c r="B74" s="35">
        <v>71</v>
      </c>
      <c r="C74" s="35">
        <v>20144123</v>
      </c>
      <c r="D74" s="35" t="s">
        <v>519</v>
      </c>
      <c r="E74" s="33">
        <v>57.9</v>
      </c>
      <c r="F74" s="35" t="s">
        <v>520</v>
      </c>
      <c r="G74" s="35">
        <v>638.99</v>
      </c>
      <c r="H74" s="35">
        <v>0</v>
      </c>
      <c r="I74" s="35">
        <v>45</v>
      </c>
      <c r="J74" s="36">
        <v>0</v>
      </c>
      <c r="K74" s="36">
        <v>0</v>
      </c>
      <c r="L74" s="89">
        <v>1400</v>
      </c>
      <c r="M74" s="52">
        <f t="shared" si="8"/>
        <v>0.45642142857142859</v>
      </c>
      <c r="N74" s="57" cm="1">
        <f t="array" ref="N74">_xlfn.IFS(M74&gt;=1,30,M74&lt;1,M74*30)</f>
        <v>13.692642857142857</v>
      </c>
      <c r="O74" s="54">
        <f t="shared" si="7"/>
        <v>0</v>
      </c>
      <c r="P74" s="52">
        <f t="shared" si="9"/>
        <v>0</v>
      </c>
      <c r="Q74" s="57" cm="1">
        <f t="array" ref="Q74">_xlfn.IFS(P74&gt;=1,30,P74&lt;1,P74*30)</f>
        <v>0</v>
      </c>
      <c r="R74" s="65">
        <f t="shared" si="10"/>
        <v>0</v>
      </c>
      <c r="S74" s="57" cm="1">
        <f t="array" ref="S74">_xlfn.IFS(R74&gt;=0.15,10,R74&lt;0.15,R74/0.15*10)</f>
        <v>0</v>
      </c>
      <c r="T74" s="60"/>
      <c r="U74" s="58"/>
      <c r="V74" s="62">
        <f t="shared" si="11"/>
        <v>13.692642857142857</v>
      </c>
      <c r="W74" s="63" t="str">
        <f t="shared" si="12"/>
        <v>不合格</v>
      </c>
      <c r="X74" s="84"/>
      <c r="Y74" s="84"/>
      <c r="Z74" s="84"/>
      <c r="AA74" s="84"/>
      <c r="AB74" s="84"/>
    </row>
    <row r="75" spans="1:28" ht="24.95" customHeight="1">
      <c r="A75" s="34" t="s">
        <v>64</v>
      </c>
      <c r="B75" s="35">
        <v>72</v>
      </c>
      <c r="C75" s="35">
        <v>20152596</v>
      </c>
      <c r="D75" s="35" t="s">
        <v>540</v>
      </c>
      <c r="E75" s="33">
        <v>79.739999999999995</v>
      </c>
      <c r="F75" s="35" t="s">
        <v>541</v>
      </c>
      <c r="G75" s="35">
        <v>1581.4</v>
      </c>
      <c r="H75" s="35">
        <v>0</v>
      </c>
      <c r="I75" s="35">
        <v>415</v>
      </c>
      <c r="J75" s="36">
        <v>23606.799999999999</v>
      </c>
      <c r="K75" s="36">
        <v>0</v>
      </c>
      <c r="L75" s="89">
        <v>1400</v>
      </c>
      <c r="M75" s="52">
        <f t="shared" si="8"/>
        <v>1.1295714285714287</v>
      </c>
      <c r="N75" s="57" cm="1">
        <f t="array" ref="N75">_xlfn.IFS(M75&gt;=1,30,M75&lt;1,M75*30)</f>
        <v>30</v>
      </c>
      <c r="O75" s="54">
        <f t="shared" si="7"/>
        <v>2.960471532480562E-2</v>
      </c>
      <c r="P75" s="52">
        <f t="shared" si="9"/>
        <v>3.7474323195956476</v>
      </c>
      <c r="Q75" s="57" cm="1">
        <f t="array" ref="Q75">_xlfn.IFS(P75&gt;=1,30,P75&lt;1,P75*30)</f>
        <v>30</v>
      </c>
      <c r="R75" s="65">
        <f t="shared" si="10"/>
        <v>0</v>
      </c>
      <c r="S75" s="57" cm="1">
        <f t="array" ref="S75">_xlfn.IFS(R75&gt;=0.15,10,R75&lt;0.15,R75/0.15*10)</f>
        <v>0</v>
      </c>
      <c r="T75" s="60"/>
      <c r="U75" s="58"/>
      <c r="V75" s="62">
        <f t="shared" si="11"/>
        <v>60</v>
      </c>
      <c r="W75" s="63" t="str">
        <f t="shared" si="12"/>
        <v>合格</v>
      </c>
      <c r="X75" s="84"/>
      <c r="Y75" s="84"/>
      <c r="Z75" s="84"/>
      <c r="AA75" s="84"/>
      <c r="AB75" s="84"/>
    </row>
    <row r="76" spans="1:28" ht="24.95" customHeight="1">
      <c r="A76" s="34" t="s">
        <v>64</v>
      </c>
      <c r="B76" s="35">
        <v>73</v>
      </c>
      <c r="C76" s="35">
        <v>20122155</v>
      </c>
      <c r="D76" s="35" t="s">
        <v>4</v>
      </c>
      <c r="E76" s="33">
        <v>79.8</v>
      </c>
      <c r="F76" s="35" t="s">
        <v>483</v>
      </c>
      <c r="G76" s="35">
        <v>1535.7</v>
      </c>
      <c r="H76" s="35">
        <v>0</v>
      </c>
      <c r="I76" s="35">
        <v>1</v>
      </c>
      <c r="J76" s="36">
        <v>0</v>
      </c>
      <c r="K76" s="36">
        <v>0</v>
      </c>
      <c r="L76" s="89">
        <v>1400</v>
      </c>
      <c r="M76" s="52">
        <f t="shared" si="8"/>
        <v>1.0969285714285715</v>
      </c>
      <c r="N76" s="57" cm="1">
        <f t="array" ref="N76">_xlfn.IFS(M76&gt;=1,30,M76&lt;1,M76*30)</f>
        <v>30</v>
      </c>
      <c r="O76" s="54">
        <f t="shared" si="7"/>
        <v>0</v>
      </c>
      <c r="P76" s="52">
        <f t="shared" si="9"/>
        <v>0</v>
      </c>
      <c r="Q76" s="57" cm="1">
        <f t="array" ref="Q76">_xlfn.IFS(P76&gt;=1,30,P76&lt;1,P76*30)</f>
        <v>0</v>
      </c>
      <c r="R76" s="65">
        <f t="shared" si="10"/>
        <v>0</v>
      </c>
      <c r="S76" s="57" cm="1">
        <f t="array" ref="S76">_xlfn.IFS(R76&gt;=0.15,10,R76&lt;0.15,R76/0.15*10)</f>
        <v>0</v>
      </c>
      <c r="T76" s="60"/>
      <c r="U76" s="58"/>
      <c r="V76" s="62">
        <f t="shared" si="11"/>
        <v>30</v>
      </c>
      <c r="W76" s="63" t="str">
        <f t="shared" si="12"/>
        <v>不合格</v>
      </c>
      <c r="X76" s="84"/>
      <c r="Y76" s="84"/>
      <c r="Z76" s="84"/>
      <c r="AA76" s="84"/>
      <c r="AB76" s="84"/>
    </row>
    <row r="77" spans="1:28" ht="24.95" customHeight="1">
      <c r="A77" s="34" t="s">
        <v>64</v>
      </c>
      <c r="B77" s="35">
        <v>74</v>
      </c>
      <c r="C77" s="35">
        <v>20136506</v>
      </c>
      <c r="D77" s="35" t="s">
        <v>546</v>
      </c>
      <c r="E77" s="33">
        <v>80</v>
      </c>
      <c r="F77" s="35" t="s">
        <v>483</v>
      </c>
      <c r="G77" s="35">
        <v>909.87</v>
      </c>
      <c r="H77" s="35">
        <v>0</v>
      </c>
      <c r="I77" s="35">
        <v>146</v>
      </c>
      <c r="J77" s="36">
        <v>23952</v>
      </c>
      <c r="K77" s="36">
        <v>0</v>
      </c>
      <c r="L77" s="89">
        <v>1400</v>
      </c>
      <c r="M77" s="52">
        <f t="shared" si="8"/>
        <v>0.64990714285714291</v>
      </c>
      <c r="N77" s="57" cm="1">
        <f t="array" ref="N77">_xlfn.IFS(M77&gt;=1,30,M77&lt;1,M77*30)</f>
        <v>19.497214285714286</v>
      </c>
      <c r="O77" s="54">
        <f t="shared" si="7"/>
        <v>2.9939999999999998E-2</v>
      </c>
      <c r="P77" s="52">
        <f t="shared" si="9"/>
        <v>3.7898734177215183</v>
      </c>
      <c r="Q77" s="57" cm="1">
        <f t="array" ref="Q77">_xlfn.IFS(P77&gt;=1,30,P77&lt;1,P77*30)</f>
        <v>30</v>
      </c>
      <c r="R77" s="65">
        <f t="shared" si="10"/>
        <v>0</v>
      </c>
      <c r="S77" s="57" cm="1">
        <f t="array" ref="S77">_xlfn.IFS(R77&gt;=0.15,10,R77&lt;0.15,R77/0.15*10)</f>
        <v>0</v>
      </c>
      <c r="T77" s="60"/>
      <c r="U77" s="58"/>
      <c r="V77" s="62">
        <f t="shared" si="11"/>
        <v>49.497214285714286</v>
      </c>
      <c r="W77" s="63" t="str">
        <f t="shared" si="12"/>
        <v>不合格</v>
      </c>
      <c r="X77" s="84"/>
      <c r="Y77" s="84"/>
      <c r="Z77" s="84"/>
      <c r="AA77" s="84"/>
      <c r="AB77" s="84"/>
    </row>
    <row r="78" spans="1:28" ht="24.95" customHeight="1">
      <c r="A78" s="34" t="s">
        <v>64</v>
      </c>
      <c r="B78" s="35">
        <v>75</v>
      </c>
      <c r="C78" s="35">
        <v>20158402</v>
      </c>
      <c r="D78" s="35" t="s">
        <v>555</v>
      </c>
      <c r="E78" s="33">
        <v>98.971999999999994</v>
      </c>
      <c r="F78" s="35" t="s">
        <v>492</v>
      </c>
      <c r="G78" s="35">
        <v>2849.24</v>
      </c>
      <c r="H78" s="35">
        <v>0</v>
      </c>
      <c r="I78" s="35">
        <v>1887</v>
      </c>
      <c r="J78" s="36">
        <v>57184.1</v>
      </c>
      <c r="K78" s="36">
        <v>0</v>
      </c>
      <c r="L78" s="89">
        <v>1400</v>
      </c>
      <c r="M78" s="52">
        <f t="shared" si="8"/>
        <v>2.0351714285714286</v>
      </c>
      <c r="N78" s="57" cm="1">
        <f t="array" ref="N78">_xlfn.IFS(M78&gt;=1,30,M78&lt;1,M78*30)</f>
        <v>30</v>
      </c>
      <c r="O78" s="54">
        <f t="shared" si="7"/>
        <v>5.7778058440771135E-2</v>
      </c>
      <c r="P78" s="52">
        <f t="shared" si="9"/>
        <v>7.3136782836419147</v>
      </c>
      <c r="Q78" s="57" cm="1">
        <f t="array" ref="Q78">_xlfn.IFS(P78&gt;=1,30,P78&lt;1,P78*30)</f>
        <v>30</v>
      </c>
      <c r="R78" s="65">
        <f t="shared" si="10"/>
        <v>0</v>
      </c>
      <c r="S78" s="57" cm="1">
        <f t="array" ref="S78">_xlfn.IFS(R78&gt;=0.15,10,R78&lt;0.15,R78/0.15*10)</f>
        <v>0</v>
      </c>
      <c r="T78" s="60"/>
      <c r="U78" s="58"/>
      <c r="V78" s="62">
        <f t="shared" si="11"/>
        <v>60</v>
      </c>
      <c r="W78" s="63" t="str">
        <f t="shared" si="12"/>
        <v>合格</v>
      </c>
      <c r="X78" s="84"/>
      <c r="Y78" s="84"/>
      <c r="Z78" s="84"/>
      <c r="AA78" s="84"/>
      <c r="AB78" s="84"/>
    </row>
    <row r="79" spans="1:28" ht="24.95" customHeight="1">
      <c r="A79" s="34" t="s">
        <v>64</v>
      </c>
      <c r="B79" s="35">
        <v>76</v>
      </c>
      <c r="C79" s="35">
        <v>20095783</v>
      </c>
      <c r="D79" s="35" t="s">
        <v>480</v>
      </c>
      <c r="E79" s="33">
        <v>41.75</v>
      </c>
      <c r="F79" s="35" t="s">
        <v>476</v>
      </c>
      <c r="G79" s="35">
        <v>423.35</v>
      </c>
      <c r="H79" s="35">
        <v>0</v>
      </c>
      <c r="I79" s="35">
        <v>5</v>
      </c>
      <c r="J79" s="36">
        <v>0</v>
      </c>
      <c r="K79" s="36">
        <v>0</v>
      </c>
      <c r="L79" s="89">
        <v>1400</v>
      </c>
      <c r="M79" s="52">
        <f t="shared" si="8"/>
        <v>0.30239285714285719</v>
      </c>
      <c r="N79" s="57" cm="1">
        <f t="array" ref="N79">_xlfn.IFS(M79&gt;=1,30,M79&lt;1,M79*30)</f>
        <v>9.0717857142857152</v>
      </c>
      <c r="O79" s="54">
        <f t="shared" si="7"/>
        <v>0</v>
      </c>
      <c r="P79" s="52">
        <f t="shared" si="9"/>
        <v>0</v>
      </c>
      <c r="Q79" s="57" cm="1">
        <f t="array" ref="Q79">_xlfn.IFS(P79&gt;=1,30,P79&lt;1,P79*30)</f>
        <v>0</v>
      </c>
      <c r="R79" s="65">
        <f t="shared" si="10"/>
        <v>0</v>
      </c>
      <c r="S79" s="57" cm="1">
        <f t="array" ref="S79">_xlfn.IFS(R79&gt;=0.15,10,R79&lt;0.15,R79/0.15*10)</f>
        <v>0</v>
      </c>
      <c r="T79" s="60"/>
      <c r="U79" s="58"/>
      <c r="V79" s="62">
        <f t="shared" si="11"/>
        <v>9.0717857142857152</v>
      </c>
      <c r="W79" s="63" t="str">
        <f t="shared" si="12"/>
        <v>不合格</v>
      </c>
      <c r="X79" s="84"/>
      <c r="Y79" s="84"/>
      <c r="Z79" s="84"/>
      <c r="AA79" s="84"/>
      <c r="AB79" s="84"/>
    </row>
    <row r="80" spans="1:28" ht="24.95" customHeight="1">
      <c r="A80" s="34" t="s">
        <v>64</v>
      </c>
      <c r="B80" s="35">
        <v>77</v>
      </c>
      <c r="C80" s="35">
        <v>20063491</v>
      </c>
      <c r="D80" s="35" t="s">
        <v>495</v>
      </c>
      <c r="E80" s="33">
        <v>48.88</v>
      </c>
      <c r="F80" s="35" t="s">
        <v>496</v>
      </c>
      <c r="G80" s="35">
        <v>547.04</v>
      </c>
      <c r="H80" s="35">
        <v>0</v>
      </c>
      <c r="I80" s="35">
        <v>5</v>
      </c>
      <c r="J80" s="36">
        <v>0</v>
      </c>
      <c r="K80" s="36">
        <v>0</v>
      </c>
      <c r="L80" s="89">
        <v>1400</v>
      </c>
      <c r="M80" s="52">
        <f t="shared" si="8"/>
        <v>0.39074285714285711</v>
      </c>
      <c r="N80" s="57" cm="1">
        <f t="array" ref="N80">_xlfn.IFS(M80&gt;=1,30,M80&lt;1,M80*30)</f>
        <v>11.722285714285713</v>
      </c>
      <c r="O80" s="54">
        <f t="shared" si="7"/>
        <v>0</v>
      </c>
      <c r="P80" s="52">
        <f t="shared" si="9"/>
        <v>0</v>
      </c>
      <c r="Q80" s="57" cm="1">
        <f t="array" ref="Q80">_xlfn.IFS(P80&gt;=1,30,P80&lt;1,P80*30)</f>
        <v>0</v>
      </c>
      <c r="R80" s="65">
        <f t="shared" si="10"/>
        <v>0</v>
      </c>
      <c r="S80" s="57" cm="1">
        <f t="array" ref="S80">_xlfn.IFS(R80&gt;=0.15,10,R80&lt;0.15,R80/0.15*10)</f>
        <v>0</v>
      </c>
      <c r="T80" s="60"/>
      <c r="U80" s="58"/>
      <c r="V80" s="62">
        <f t="shared" si="11"/>
        <v>11.722285714285713</v>
      </c>
      <c r="W80" s="63" t="str">
        <f t="shared" si="12"/>
        <v>不合格</v>
      </c>
      <c r="X80" s="84"/>
      <c r="Y80" s="84"/>
      <c r="Z80" s="84"/>
      <c r="AA80" s="84"/>
      <c r="AB80" s="84"/>
    </row>
    <row r="81" spans="1:28" ht="24.95" customHeight="1">
      <c r="A81" s="34" t="s">
        <v>147</v>
      </c>
      <c r="B81" s="35">
        <v>78</v>
      </c>
      <c r="C81" s="35">
        <v>20053973</v>
      </c>
      <c r="D81" s="35" t="s">
        <v>475</v>
      </c>
      <c r="E81" s="33">
        <v>51</v>
      </c>
      <c r="F81" s="35" t="s">
        <v>476</v>
      </c>
      <c r="G81" s="35">
        <v>501.19</v>
      </c>
      <c r="H81" s="35">
        <v>0</v>
      </c>
      <c r="I81" s="35">
        <v>5</v>
      </c>
      <c r="J81" s="36">
        <v>0</v>
      </c>
      <c r="K81" s="36">
        <v>0</v>
      </c>
      <c r="L81" s="89">
        <v>800</v>
      </c>
      <c r="M81" s="52">
        <f t="shared" si="8"/>
        <v>0.62648749999999997</v>
      </c>
      <c r="N81" s="57" cm="1">
        <f t="array" ref="N81">_xlfn.IFS(M81&gt;=1,30,M81&lt;1,M81*30)</f>
        <v>18.794625</v>
      </c>
      <c r="O81" s="54">
        <f t="shared" si="7"/>
        <v>0</v>
      </c>
      <c r="P81" s="52">
        <f t="shared" si="9"/>
        <v>0</v>
      </c>
      <c r="Q81" s="57" cm="1">
        <f t="array" ref="Q81">_xlfn.IFS(P81&gt;=1,30,P81&lt;1,P81*30)</f>
        <v>0</v>
      </c>
      <c r="R81" s="65">
        <f t="shared" si="10"/>
        <v>0</v>
      </c>
      <c r="S81" s="57" cm="1">
        <f t="array" ref="S81">_xlfn.IFS(R81&gt;=0.15,10,R81&lt;0.15,R81/0.15*10)</f>
        <v>0</v>
      </c>
      <c r="T81" s="60"/>
      <c r="U81" s="58"/>
      <c r="V81" s="62">
        <f t="shared" si="11"/>
        <v>18.794625</v>
      </c>
      <c r="W81" s="63" t="str">
        <f t="shared" si="12"/>
        <v>不合格</v>
      </c>
      <c r="X81" s="84"/>
      <c r="Y81" s="84"/>
      <c r="Z81" s="84"/>
      <c r="AA81" s="84"/>
      <c r="AB81" s="84"/>
    </row>
    <row r="82" spans="1:28" ht="24.95" customHeight="1">
      <c r="A82" s="34" t="s">
        <v>147</v>
      </c>
      <c r="B82" s="35">
        <v>79</v>
      </c>
      <c r="C82" s="35">
        <v>20144839</v>
      </c>
      <c r="D82" s="35" t="s">
        <v>20</v>
      </c>
      <c r="E82" s="33">
        <v>45</v>
      </c>
      <c r="F82" s="35" t="s">
        <v>474</v>
      </c>
      <c r="G82" s="35">
        <v>329.26</v>
      </c>
      <c r="H82" s="35">
        <v>0</v>
      </c>
      <c r="I82" s="35">
        <v>14</v>
      </c>
      <c r="J82" s="36">
        <v>2.1</v>
      </c>
      <c r="K82" s="36">
        <v>0</v>
      </c>
      <c r="L82" s="89">
        <v>1400</v>
      </c>
      <c r="M82" s="52">
        <f t="shared" si="8"/>
        <v>0.23518571428571428</v>
      </c>
      <c r="N82" s="57" cm="1">
        <f t="array" ref="N82">_xlfn.IFS(M82&gt;=1,30,M82&lt;1,M82*30)</f>
        <v>7.0555714285714286</v>
      </c>
      <c r="O82" s="54">
        <f t="shared" si="7"/>
        <v>4.6666666666666672E-6</v>
      </c>
      <c r="P82" s="52">
        <f t="shared" si="9"/>
        <v>5.9071729957805913E-4</v>
      </c>
      <c r="Q82" s="57" cm="1">
        <f t="array" ref="Q82">_xlfn.IFS(P82&gt;=1,30,P82&lt;1,P82*30)</f>
        <v>1.7721518987341773E-2</v>
      </c>
      <c r="R82" s="65">
        <f t="shared" si="10"/>
        <v>0</v>
      </c>
      <c r="S82" s="57" cm="1">
        <f t="array" ref="S82">_xlfn.IFS(R82&gt;=0.15,10,R82&lt;0.15,R82/0.15*10)</f>
        <v>0</v>
      </c>
      <c r="T82" s="60"/>
      <c r="U82" s="58"/>
      <c r="V82" s="62">
        <f t="shared" si="11"/>
        <v>7.0732929475587705</v>
      </c>
      <c r="W82" s="63" t="str">
        <f t="shared" si="12"/>
        <v>不合格</v>
      </c>
      <c r="X82" s="84"/>
      <c r="Y82" s="84"/>
      <c r="Z82" s="84"/>
      <c r="AA82" s="84"/>
      <c r="AB82" s="84"/>
    </row>
  </sheetData>
  <sheetProtection sheet="1" objects="1" scenarios="1" formatCells="0" formatColumns="0" formatRows="0" sort="0" autoFilter="0" pivotTables="0"/>
  <mergeCells count="1">
    <mergeCell ref="D1:S1"/>
  </mergeCells>
  <phoneticPr fontId="1" type="noConversion"/>
  <conditionalFormatting sqref="C2:C3">
    <cfRule type="duplicateValues" dxfId="40" priority="3"/>
    <cfRule type="duplicateValues" dxfId="39" priority="4"/>
  </conditionalFormatting>
  <conditionalFormatting sqref="C2:C3">
    <cfRule type="duplicateValues" dxfId="38" priority="5"/>
  </conditionalFormatting>
  <conditionalFormatting sqref="C4:C82">
    <cfRule type="duplicateValues" dxfId="37" priority="1"/>
    <cfRule type="duplicateValues" dxfId="36" priority="2"/>
  </conditionalFormatting>
  <dataValidations count="1">
    <dataValidation type="list" allowBlank="1" showInputMessage="1" showErrorMessage="1" sqref="T3:T82" xr:uid="{7DB748C5-9883-460E-8C0B-9ABE114729A0}">
      <formula1>"优秀,一般,较差"</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4D255-2364-47E9-AE93-932770477601}">
  <dimension ref="A1:AB17"/>
  <sheetViews>
    <sheetView workbookViewId="0">
      <pane ySplit="3" topLeftCell="A4" activePane="bottomLeft" state="frozen"/>
      <selection pane="bottomLeft" activeCell="M6" sqref="M6"/>
    </sheetView>
  </sheetViews>
  <sheetFormatPr defaultRowHeight="14.25"/>
  <cols>
    <col min="1" max="13" width="9" style="38"/>
    <col min="14" max="14" width="9" style="80"/>
    <col min="15" max="16" width="9" style="38"/>
    <col min="17" max="17" width="9" style="80"/>
    <col min="18" max="18" width="8.875" style="64" customWidth="1"/>
    <col min="19" max="19" width="9" style="80"/>
    <col min="20" max="20" width="6" style="40" customWidth="1"/>
    <col min="21" max="22" width="9" style="80"/>
    <col min="23" max="23" width="9" style="86"/>
    <col min="24" max="16384" width="9" style="38"/>
  </cols>
  <sheetData>
    <row r="1" spans="1:28" ht="40.5" customHeight="1">
      <c r="D1" s="114" t="s">
        <v>1379</v>
      </c>
      <c r="E1" s="114"/>
      <c r="F1" s="114"/>
      <c r="G1" s="114"/>
      <c r="H1" s="114"/>
      <c r="I1" s="114"/>
      <c r="J1" s="114"/>
      <c r="K1" s="114"/>
      <c r="L1" s="114"/>
      <c r="M1" s="114"/>
      <c r="N1" s="114"/>
      <c r="O1" s="114"/>
      <c r="P1" s="114"/>
      <c r="Q1" s="114"/>
      <c r="R1" s="114"/>
      <c r="S1" s="114"/>
    </row>
    <row r="2" spans="1:28" s="31" customFormat="1" ht="58.5" customHeight="1">
      <c r="A2" s="20" t="s">
        <v>50</v>
      </c>
      <c r="B2" s="20" t="s">
        <v>1366</v>
      </c>
      <c r="C2" s="20" t="s">
        <v>51</v>
      </c>
      <c r="D2" s="20" t="s">
        <v>52</v>
      </c>
      <c r="E2" s="21" t="s">
        <v>53</v>
      </c>
      <c r="F2" s="22" t="s">
        <v>54</v>
      </c>
      <c r="G2" s="23" t="s">
        <v>55</v>
      </c>
      <c r="H2" s="24" t="s">
        <v>56</v>
      </c>
      <c r="I2" s="23" t="s">
        <v>57</v>
      </c>
      <c r="J2" s="25" t="s">
        <v>1347</v>
      </c>
      <c r="K2" s="26" t="s">
        <v>1354</v>
      </c>
      <c r="L2" s="25" t="s">
        <v>1364</v>
      </c>
      <c r="M2" s="50" t="s">
        <v>1357</v>
      </c>
      <c r="N2" s="51" t="s">
        <v>1348</v>
      </c>
      <c r="O2" s="50" t="s">
        <v>58</v>
      </c>
      <c r="P2" s="50" t="s">
        <v>1358</v>
      </c>
      <c r="Q2" s="51" t="s">
        <v>1352</v>
      </c>
      <c r="R2" s="82" t="s">
        <v>1359</v>
      </c>
      <c r="S2" s="51" t="s">
        <v>1349</v>
      </c>
      <c r="T2" s="59" t="s">
        <v>1355</v>
      </c>
      <c r="U2" s="27" t="s">
        <v>1351</v>
      </c>
      <c r="V2" s="51" t="s">
        <v>1350</v>
      </c>
      <c r="W2" s="66" t="s">
        <v>1353</v>
      </c>
      <c r="X2" s="28" t="s">
        <v>59</v>
      </c>
      <c r="Y2" s="28" t="s">
        <v>60</v>
      </c>
      <c r="Z2" s="28" t="s">
        <v>61</v>
      </c>
      <c r="AA2" s="29" t="s">
        <v>62</v>
      </c>
      <c r="AB2" s="30" t="s">
        <v>63</v>
      </c>
    </row>
    <row r="3" spans="1:28" s="31" customFormat="1" ht="40.5" customHeight="1">
      <c r="A3" s="20" t="s">
        <v>1344</v>
      </c>
      <c r="B3" s="20">
        <v>0</v>
      </c>
      <c r="C3" s="32" t="s">
        <v>1346</v>
      </c>
      <c r="D3" s="20" t="s">
        <v>1345</v>
      </c>
      <c r="E3" s="21">
        <v>60</v>
      </c>
      <c r="F3" s="22"/>
      <c r="G3" s="23">
        <v>1200</v>
      </c>
      <c r="H3" s="24">
        <v>0</v>
      </c>
      <c r="I3" s="23">
        <v>0</v>
      </c>
      <c r="J3" s="25">
        <v>8000</v>
      </c>
      <c r="K3" s="25">
        <v>1</v>
      </c>
      <c r="L3" s="25">
        <v>800</v>
      </c>
      <c r="M3" s="52">
        <f>G3/L3</f>
        <v>1.5</v>
      </c>
      <c r="N3" s="57" cm="1">
        <f t="array" ref="N3">_xlfn.IFS(M3&gt;=1,30,M3&lt;1,M3*30)</f>
        <v>30</v>
      </c>
      <c r="O3" s="54">
        <f t="shared" ref="O3:O17" si="0">J3/E3/10000</f>
        <v>1.3333333333333334E-2</v>
      </c>
      <c r="P3" s="52">
        <f>O3/0.0079</f>
        <v>1.6877637130801688</v>
      </c>
      <c r="Q3" s="57" cm="1">
        <f t="array" ref="Q3">_xlfn.IFS(P3&gt;=1,30,P3&lt;1,P3*30)</f>
        <v>30</v>
      </c>
      <c r="R3" s="65">
        <f>IF(G3=0,0,K3/G3)</f>
        <v>8.3333333333333339E-4</v>
      </c>
      <c r="S3" s="57" cm="1">
        <f t="array" ref="S3">_xlfn.IFS(R3&gt;=0.15,10,R3&lt;0.15,R3/0.15*10)</f>
        <v>5.5555555555555559E-2</v>
      </c>
      <c r="T3" s="60" t="s">
        <v>1363</v>
      </c>
      <c r="U3" s="58">
        <v>15</v>
      </c>
      <c r="V3" s="62">
        <f>N3+Q3+S3+U3</f>
        <v>75.055555555555557</v>
      </c>
      <c r="W3" s="63" t="str">
        <f>IF(V3&gt;=90,"优秀",IF(V3&gt;=75,"良好",IF(V3&gt;=60,"合格",IF(V3&lt;60,"不合格"))))</f>
        <v>良好</v>
      </c>
      <c r="X3" s="28"/>
      <c r="Y3" s="28"/>
      <c r="Z3" s="29"/>
      <c r="AA3" s="30"/>
      <c r="AB3" s="61"/>
    </row>
    <row r="4" spans="1:28" ht="24.95" customHeight="1">
      <c r="A4" s="34" t="s">
        <v>64</v>
      </c>
      <c r="B4" s="35">
        <v>1</v>
      </c>
      <c r="C4" s="35" t="s">
        <v>1176</v>
      </c>
      <c r="D4" s="35" t="s">
        <v>572</v>
      </c>
      <c r="E4" s="33">
        <v>55</v>
      </c>
      <c r="F4" s="35" t="s">
        <v>573</v>
      </c>
      <c r="G4" s="35">
        <v>0</v>
      </c>
      <c r="H4" s="35">
        <v>0</v>
      </c>
      <c r="I4" s="35">
        <v>0</v>
      </c>
      <c r="J4" s="36">
        <v>0</v>
      </c>
      <c r="K4" s="36">
        <v>0</v>
      </c>
      <c r="L4" s="83">
        <v>1400</v>
      </c>
      <c r="M4" s="52">
        <f t="shared" ref="M4:M17" si="1">G4/L4</f>
        <v>0</v>
      </c>
      <c r="N4" s="57" cm="1">
        <f t="array" ref="N4">_xlfn.IFS(M4&gt;=1,30,M4&lt;1,M4*30)</f>
        <v>0</v>
      </c>
      <c r="O4" s="54">
        <f t="shared" si="0"/>
        <v>0</v>
      </c>
      <c r="P4" s="52">
        <f t="shared" ref="P4:P17" si="2">O4/0.0079</f>
        <v>0</v>
      </c>
      <c r="Q4" s="57" cm="1">
        <f t="array" ref="Q4">_xlfn.IFS(P4&gt;=1,30,P4&lt;1,P4*30)</f>
        <v>0</v>
      </c>
      <c r="R4" s="65">
        <f t="shared" ref="R4:R17" si="3">IF(G4=0,0,K4/G4)</f>
        <v>0</v>
      </c>
      <c r="S4" s="57" cm="1">
        <f t="array" ref="S4">_xlfn.IFS(R4&gt;=0.15,10,R4&lt;0.15,R4/0.15*10)</f>
        <v>0</v>
      </c>
      <c r="T4" s="60"/>
      <c r="U4" s="58"/>
      <c r="V4" s="62">
        <f t="shared" ref="V4:V17" si="4">N4+Q4+S4+U4</f>
        <v>0</v>
      </c>
      <c r="W4" s="63" t="str">
        <f t="shared" ref="W4:W17" si="5">IF(V4&gt;=90,"优秀",IF(V4&gt;=75,"良好",IF(V4&gt;=60,"合格",IF(V4&lt;60,"不合格"))))</f>
        <v>不合格</v>
      </c>
      <c r="X4" s="84"/>
      <c r="Y4" s="84"/>
      <c r="Z4" s="84"/>
      <c r="AA4" s="84"/>
      <c r="AB4" s="84"/>
    </row>
    <row r="5" spans="1:28" ht="24.95" customHeight="1">
      <c r="A5" s="34" t="s">
        <v>64</v>
      </c>
      <c r="B5" s="35">
        <v>2</v>
      </c>
      <c r="C5" s="35">
        <v>20156259</v>
      </c>
      <c r="D5" s="35" t="s">
        <v>490</v>
      </c>
      <c r="E5" s="33">
        <v>64.599999999999994</v>
      </c>
      <c r="F5" s="35" t="s">
        <v>571</v>
      </c>
      <c r="G5" s="35">
        <v>0.02</v>
      </c>
      <c r="H5" s="35">
        <v>0</v>
      </c>
      <c r="I5" s="35">
        <v>0</v>
      </c>
      <c r="J5" s="36">
        <v>0</v>
      </c>
      <c r="K5" s="36">
        <v>0</v>
      </c>
      <c r="L5" s="83">
        <v>1400</v>
      </c>
      <c r="M5" s="52">
        <f t="shared" si="1"/>
        <v>1.4285714285714285E-5</v>
      </c>
      <c r="N5" s="57" cm="1">
        <f t="array" ref="N5">_xlfn.IFS(M5&gt;=1,30,M5&lt;1,M5*30)</f>
        <v>4.2857142857142855E-4</v>
      </c>
      <c r="O5" s="54">
        <f t="shared" si="0"/>
        <v>0</v>
      </c>
      <c r="P5" s="52">
        <f t="shared" si="2"/>
        <v>0</v>
      </c>
      <c r="Q5" s="57" cm="1">
        <f t="array" ref="Q5">_xlfn.IFS(P5&gt;=1,30,P5&lt;1,P5*30)</f>
        <v>0</v>
      </c>
      <c r="R5" s="65">
        <f t="shared" si="3"/>
        <v>0</v>
      </c>
      <c r="S5" s="57" cm="1">
        <f t="array" ref="S5">_xlfn.IFS(R5&gt;=0.15,10,R5&lt;0.15,R5/0.15*10)</f>
        <v>0</v>
      </c>
      <c r="T5" s="60"/>
      <c r="U5" s="58"/>
      <c r="V5" s="62">
        <f t="shared" si="4"/>
        <v>4.2857142857142855E-4</v>
      </c>
      <c r="W5" s="63" t="str">
        <f t="shared" si="5"/>
        <v>不合格</v>
      </c>
      <c r="X5" s="84"/>
      <c r="Y5" s="84"/>
      <c r="Z5" s="84"/>
      <c r="AA5" s="84"/>
      <c r="AB5" s="84"/>
    </row>
    <row r="6" spans="1:28" ht="24.95" customHeight="1">
      <c r="A6" s="34" t="s">
        <v>64</v>
      </c>
      <c r="B6" s="35">
        <v>3</v>
      </c>
      <c r="C6" s="35">
        <v>20140483</v>
      </c>
      <c r="D6" s="35" t="s">
        <v>576</v>
      </c>
      <c r="E6" s="33">
        <v>60.88</v>
      </c>
      <c r="F6" s="35" t="s">
        <v>573</v>
      </c>
      <c r="G6" s="35">
        <v>0</v>
      </c>
      <c r="H6" s="35">
        <v>0</v>
      </c>
      <c r="I6" s="35">
        <v>0</v>
      </c>
      <c r="J6" s="36">
        <v>0</v>
      </c>
      <c r="K6" s="36">
        <v>0</v>
      </c>
      <c r="L6" s="83">
        <v>800</v>
      </c>
      <c r="M6" s="52">
        <f t="shared" si="1"/>
        <v>0</v>
      </c>
      <c r="N6" s="57" cm="1">
        <f t="array" ref="N6">_xlfn.IFS(M6&gt;=1,30,M6&lt;1,M6*30)</f>
        <v>0</v>
      </c>
      <c r="O6" s="54">
        <f t="shared" si="0"/>
        <v>0</v>
      </c>
      <c r="P6" s="52">
        <f t="shared" si="2"/>
        <v>0</v>
      </c>
      <c r="Q6" s="57" cm="1">
        <f t="array" ref="Q6">_xlfn.IFS(P6&gt;=1,30,P6&lt;1,P6*30)</f>
        <v>0</v>
      </c>
      <c r="R6" s="65">
        <f t="shared" si="3"/>
        <v>0</v>
      </c>
      <c r="S6" s="57" cm="1">
        <f t="array" ref="S6">_xlfn.IFS(R6&gt;=0.15,10,R6&lt;0.15,R6/0.15*10)</f>
        <v>0</v>
      </c>
      <c r="T6" s="60"/>
      <c r="U6" s="58"/>
      <c r="V6" s="62">
        <f t="shared" si="4"/>
        <v>0</v>
      </c>
      <c r="W6" s="63" t="str">
        <f t="shared" si="5"/>
        <v>不合格</v>
      </c>
      <c r="X6" s="84"/>
      <c r="Y6" s="84"/>
      <c r="Z6" s="84"/>
      <c r="AA6" s="84"/>
      <c r="AB6" s="84"/>
    </row>
    <row r="7" spans="1:28" ht="24.95" customHeight="1">
      <c r="A7" s="34" t="s">
        <v>64</v>
      </c>
      <c r="B7" s="35">
        <v>4</v>
      </c>
      <c r="C7" s="35" t="s">
        <v>1178</v>
      </c>
      <c r="D7" s="35" t="s">
        <v>577</v>
      </c>
      <c r="E7" s="33">
        <v>66.8</v>
      </c>
      <c r="F7" s="35" t="s">
        <v>578</v>
      </c>
      <c r="G7" s="35">
        <v>0</v>
      </c>
      <c r="H7" s="35">
        <v>0</v>
      </c>
      <c r="I7" s="35">
        <v>0</v>
      </c>
      <c r="J7" s="36">
        <v>0</v>
      </c>
      <c r="K7" s="36">
        <v>0</v>
      </c>
      <c r="L7" s="83">
        <v>1400</v>
      </c>
      <c r="M7" s="52">
        <f t="shared" si="1"/>
        <v>0</v>
      </c>
      <c r="N7" s="57" cm="1">
        <f t="array" ref="N7">_xlfn.IFS(M7&gt;=1,30,M7&lt;1,M7*30)</f>
        <v>0</v>
      </c>
      <c r="O7" s="54">
        <f t="shared" si="0"/>
        <v>0</v>
      </c>
      <c r="P7" s="52">
        <f t="shared" si="2"/>
        <v>0</v>
      </c>
      <c r="Q7" s="57" cm="1">
        <f t="array" ref="Q7">_xlfn.IFS(P7&gt;=1,30,P7&lt;1,P7*30)</f>
        <v>0</v>
      </c>
      <c r="R7" s="65">
        <f t="shared" si="3"/>
        <v>0</v>
      </c>
      <c r="S7" s="57" cm="1">
        <f t="array" ref="S7">_xlfn.IFS(R7&gt;=0.15,10,R7&lt;0.15,R7/0.15*10)</f>
        <v>0</v>
      </c>
      <c r="T7" s="60"/>
      <c r="U7" s="58"/>
      <c r="V7" s="62">
        <f t="shared" si="4"/>
        <v>0</v>
      </c>
      <c r="W7" s="63" t="str">
        <f t="shared" si="5"/>
        <v>不合格</v>
      </c>
      <c r="X7" s="84"/>
      <c r="Y7" s="84"/>
      <c r="Z7" s="84"/>
      <c r="AA7" s="84"/>
      <c r="AB7" s="84"/>
    </row>
    <row r="8" spans="1:28" ht="24.95" customHeight="1">
      <c r="A8" s="34" t="s">
        <v>64</v>
      </c>
      <c r="B8" s="35">
        <v>5</v>
      </c>
      <c r="C8" s="35" t="s">
        <v>1179</v>
      </c>
      <c r="D8" s="35" t="s">
        <v>581</v>
      </c>
      <c r="E8" s="33">
        <v>94.3</v>
      </c>
      <c r="F8" s="35" t="s">
        <v>582</v>
      </c>
      <c r="G8" s="35">
        <v>0</v>
      </c>
      <c r="H8" s="35">
        <v>0</v>
      </c>
      <c r="I8" s="35">
        <v>0</v>
      </c>
      <c r="J8" s="36">
        <v>0</v>
      </c>
      <c r="K8" s="36">
        <v>0</v>
      </c>
      <c r="L8" s="83">
        <v>1400</v>
      </c>
      <c r="M8" s="52">
        <f t="shared" si="1"/>
        <v>0</v>
      </c>
      <c r="N8" s="57" cm="1">
        <f t="array" ref="N8">_xlfn.IFS(M8&gt;=1,30,M8&lt;1,M8*30)</f>
        <v>0</v>
      </c>
      <c r="O8" s="54">
        <f t="shared" si="0"/>
        <v>0</v>
      </c>
      <c r="P8" s="52">
        <f t="shared" si="2"/>
        <v>0</v>
      </c>
      <c r="Q8" s="57" cm="1">
        <f t="array" ref="Q8">_xlfn.IFS(P8&gt;=1,30,P8&lt;1,P8*30)</f>
        <v>0</v>
      </c>
      <c r="R8" s="65">
        <f t="shared" si="3"/>
        <v>0</v>
      </c>
      <c r="S8" s="57" cm="1">
        <f t="array" ref="S8">_xlfn.IFS(R8&gt;=0.15,10,R8&lt;0.15,R8/0.15*10)</f>
        <v>0</v>
      </c>
      <c r="T8" s="60"/>
      <c r="U8" s="58"/>
      <c r="V8" s="62">
        <f t="shared" si="4"/>
        <v>0</v>
      </c>
      <c r="W8" s="63" t="str">
        <f t="shared" si="5"/>
        <v>不合格</v>
      </c>
      <c r="X8" s="84"/>
      <c r="Y8" s="84"/>
      <c r="Z8" s="84"/>
      <c r="AA8" s="84"/>
      <c r="AB8" s="84"/>
    </row>
    <row r="9" spans="1:28" ht="24.95" customHeight="1">
      <c r="A9" s="34" t="s">
        <v>64</v>
      </c>
      <c r="B9" s="35">
        <v>6</v>
      </c>
      <c r="C9" s="35" t="s">
        <v>1177</v>
      </c>
      <c r="D9" s="35" t="s">
        <v>574</v>
      </c>
      <c r="E9" s="33">
        <v>59.8</v>
      </c>
      <c r="F9" s="35" t="s">
        <v>575</v>
      </c>
      <c r="G9" s="35">
        <v>0</v>
      </c>
      <c r="H9" s="35">
        <v>0</v>
      </c>
      <c r="I9" s="35">
        <v>0</v>
      </c>
      <c r="J9" s="36">
        <v>0</v>
      </c>
      <c r="K9" s="36">
        <v>0</v>
      </c>
      <c r="L9" s="83">
        <v>1400</v>
      </c>
      <c r="M9" s="52">
        <f t="shared" si="1"/>
        <v>0</v>
      </c>
      <c r="N9" s="57" cm="1">
        <f t="array" ref="N9">_xlfn.IFS(M9&gt;=1,30,M9&lt;1,M9*30)</f>
        <v>0</v>
      </c>
      <c r="O9" s="54">
        <f t="shared" si="0"/>
        <v>0</v>
      </c>
      <c r="P9" s="52">
        <f t="shared" si="2"/>
        <v>0</v>
      </c>
      <c r="Q9" s="57" cm="1">
        <f t="array" ref="Q9">_xlfn.IFS(P9&gt;=1,30,P9&lt;1,P9*30)</f>
        <v>0</v>
      </c>
      <c r="R9" s="65">
        <f t="shared" si="3"/>
        <v>0</v>
      </c>
      <c r="S9" s="57" cm="1">
        <f t="array" ref="S9">_xlfn.IFS(R9&gt;=0.15,10,R9&lt;0.15,R9/0.15*10)</f>
        <v>0</v>
      </c>
      <c r="T9" s="60"/>
      <c r="U9" s="58"/>
      <c r="V9" s="62">
        <f t="shared" si="4"/>
        <v>0</v>
      </c>
      <c r="W9" s="63" t="str">
        <f t="shared" si="5"/>
        <v>不合格</v>
      </c>
      <c r="X9" s="84"/>
      <c r="Y9" s="84"/>
      <c r="Z9" s="84"/>
      <c r="AA9" s="84"/>
      <c r="AB9" s="84"/>
    </row>
    <row r="10" spans="1:28" ht="24.95" customHeight="1">
      <c r="A10" s="34" t="s">
        <v>64</v>
      </c>
      <c r="B10" s="35">
        <v>7</v>
      </c>
      <c r="C10" s="35" t="s">
        <v>1180</v>
      </c>
      <c r="D10" s="35" t="s">
        <v>585</v>
      </c>
      <c r="E10" s="33">
        <v>119.81</v>
      </c>
      <c r="F10" s="35" t="s">
        <v>582</v>
      </c>
      <c r="G10" s="35">
        <v>0</v>
      </c>
      <c r="H10" s="35">
        <v>0</v>
      </c>
      <c r="I10" s="35">
        <v>0</v>
      </c>
      <c r="J10" s="36">
        <v>0</v>
      </c>
      <c r="K10" s="36">
        <v>0</v>
      </c>
      <c r="L10" s="83">
        <v>1400</v>
      </c>
      <c r="M10" s="52">
        <f t="shared" si="1"/>
        <v>0</v>
      </c>
      <c r="N10" s="57" cm="1">
        <f t="array" ref="N10">_xlfn.IFS(M10&gt;=1,30,M10&lt;1,M10*30)</f>
        <v>0</v>
      </c>
      <c r="O10" s="54">
        <f t="shared" si="0"/>
        <v>0</v>
      </c>
      <c r="P10" s="52">
        <f t="shared" si="2"/>
        <v>0</v>
      </c>
      <c r="Q10" s="57" cm="1">
        <f t="array" ref="Q10">_xlfn.IFS(P10&gt;=1,30,P10&lt;1,P10*30)</f>
        <v>0</v>
      </c>
      <c r="R10" s="65">
        <f t="shared" si="3"/>
        <v>0</v>
      </c>
      <c r="S10" s="57" cm="1">
        <f t="array" ref="S10">_xlfn.IFS(R10&gt;=0.15,10,R10&lt;0.15,R10/0.15*10)</f>
        <v>0</v>
      </c>
      <c r="T10" s="60"/>
      <c r="U10" s="58"/>
      <c r="V10" s="62">
        <f t="shared" si="4"/>
        <v>0</v>
      </c>
      <c r="W10" s="63" t="str">
        <f t="shared" si="5"/>
        <v>不合格</v>
      </c>
      <c r="X10" s="84"/>
      <c r="Y10" s="84"/>
      <c r="Z10" s="84"/>
      <c r="AA10" s="84"/>
      <c r="AB10" s="84"/>
    </row>
    <row r="11" spans="1:28" ht="24.95" customHeight="1">
      <c r="A11" s="34" t="s">
        <v>64</v>
      </c>
      <c r="B11" s="35">
        <v>8</v>
      </c>
      <c r="C11" s="35">
        <v>20062402</v>
      </c>
      <c r="D11" s="35" t="s">
        <v>583</v>
      </c>
      <c r="E11" s="33">
        <v>97.8</v>
      </c>
      <c r="F11" s="35" t="s">
        <v>584</v>
      </c>
      <c r="G11" s="35">
        <v>0</v>
      </c>
      <c r="H11" s="35">
        <v>0</v>
      </c>
      <c r="I11" s="35">
        <v>0</v>
      </c>
      <c r="J11" s="36">
        <v>0</v>
      </c>
      <c r="K11" s="36">
        <v>0</v>
      </c>
      <c r="L11" s="83">
        <v>1400</v>
      </c>
      <c r="M11" s="52">
        <f t="shared" si="1"/>
        <v>0</v>
      </c>
      <c r="N11" s="57" cm="1">
        <f t="array" ref="N11">_xlfn.IFS(M11&gt;=1,30,M11&lt;1,M11*30)</f>
        <v>0</v>
      </c>
      <c r="O11" s="54">
        <f t="shared" si="0"/>
        <v>0</v>
      </c>
      <c r="P11" s="52">
        <f t="shared" si="2"/>
        <v>0</v>
      </c>
      <c r="Q11" s="57" cm="1">
        <f t="array" ref="Q11">_xlfn.IFS(P11&gt;=1,30,P11&lt;1,P11*30)</f>
        <v>0</v>
      </c>
      <c r="R11" s="65">
        <f t="shared" si="3"/>
        <v>0</v>
      </c>
      <c r="S11" s="57" cm="1">
        <f t="array" ref="S11">_xlfn.IFS(R11&gt;=0.15,10,R11&lt;0.15,R11/0.15*10)</f>
        <v>0</v>
      </c>
      <c r="T11" s="60"/>
      <c r="U11" s="58"/>
      <c r="V11" s="62">
        <f t="shared" si="4"/>
        <v>0</v>
      </c>
      <c r="W11" s="63" t="str">
        <f t="shared" si="5"/>
        <v>不合格</v>
      </c>
      <c r="X11" s="84"/>
      <c r="Y11" s="84"/>
      <c r="Z11" s="84"/>
      <c r="AA11" s="84"/>
      <c r="AB11" s="84"/>
    </row>
    <row r="12" spans="1:28" ht="24.95" customHeight="1">
      <c r="A12" s="34" t="s">
        <v>64</v>
      </c>
      <c r="B12" s="35">
        <v>9</v>
      </c>
      <c r="C12" s="35">
        <v>20141326</v>
      </c>
      <c r="D12" s="35" t="s">
        <v>13</v>
      </c>
      <c r="E12" s="33">
        <v>40</v>
      </c>
      <c r="F12" s="35" t="s">
        <v>567</v>
      </c>
      <c r="G12" s="35">
        <v>0</v>
      </c>
      <c r="H12" s="35">
        <v>0</v>
      </c>
      <c r="I12" s="35">
        <v>0</v>
      </c>
      <c r="J12" s="36">
        <v>0</v>
      </c>
      <c r="K12" s="36">
        <v>0</v>
      </c>
      <c r="L12" s="83">
        <v>1400</v>
      </c>
      <c r="M12" s="52">
        <f t="shared" si="1"/>
        <v>0</v>
      </c>
      <c r="N12" s="57" cm="1">
        <f t="array" ref="N12">_xlfn.IFS(M12&gt;=1,30,M12&lt;1,M12*30)</f>
        <v>0</v>
      </c>
      <c r="O12" s="54">
        <f t="shared" si="0"/>
        <v>0</v>
      </c>
      <c r="P12" s="52">
        <f t="shared" si="2"/>
        <v>0</v>
      </c>
      <c r="Q12" s="57" cm="1">
        <f t="array" ref="Q12">_xlfn.IFS(P12&gt;=1,30,P12&lt;1,P12*30)</f>
        <v>0</v>
      </c>
      <c r="R12" s="65">
        <f t="shared" si="3"/>
        <v>0</v>
      </c>
      <c r="S12" s="57" cm="1">
        <f t="array" ref="S12">_xlfn.IFS(R12&gt;=0.15,10,R12&lt;0.15,R12/0.15*10)</f>
        <v>0</v>
      </c>
      <c r="T12" s="60"/>
      <c r="U12" s="58"/>
      <c r="V12" s="62">
        <f t="shared" si="4"/>
        <v>0</v>
      </c>
      <c r="W12" s="63" t="str">
        <f t="shared" si="5"/>
        <v>不合格</v>
      </c>
      <c r="X12" s="84"/>
      <c r="Y12" s="84"/>
      <c r="Z12" s="84"/>
      <c r="AA12" s="84"/>
      <c r="AB12" s="84"/>
    </row>
    <row r="13" spans="1:28" ht="24.95" customHeight="1">
      <c r="A13" s="34" t="s">
        <v>64</v>
      </c>
      <c r="B13" s="35">
        <v>10</v>
      </c>
      <c r="C13" s="35">
        <v>20115827</v>
      </c>
      <c r="D13" s="35" t="s">
        <v>13</v>
      </c>
      <c r="E13" s="33">
        <v>40.86</v>
      </c>
      <c r="F13" s="35" t="s">
        <v>570</v>
      </c>
      <c r="G13" s="35">
        <v>0</v>
      </c>
      <c r="H13" s="35">
        <v>0</v>
      </c>
      <c r="I13" s="35">
        <v>0</v>
      </c>
      <c r="J13" s="36">
        <v>0</v>
      </c>
      <c r="K13" s="36">
        <v>0</v>
      </c>
      <c r="L13" s="83">
        <v>1400</v>
      </c>
      <c r="M13" s="52">
        <f t="shared" si="1"/>
        <v>0</v>
      </c>
      <c r="N13" s="57" cm="1">
        <f t="array" ref="N13">_xlfn.IFS(M13&gt;=1,30,M13&lt;1,M13*30)</f>
        <v>0</v>
      </c>
      <c r="O13" s="54">
        <f t="shared" si="0"/>
        <v>0</v>
      </c>
      <c r="P13" s="52">
        <f t="shared" si="2"/>
        <v>0</v>
      </c>
      <c r="Q13" s="57" cm="1">
        <f t="array" ref="Q13">_xlfn.IFS(P13&gt;=1,30,P13&lt;1,P13*30)</f>
        <v>0</v>
      </c>
      <c r="R13" s="65">
        <f t="shared" si="3"/>
        <v>0</v>
      </c>
      <c r="S13" s="57" cm="1">
        <f t="array" ref="S13">_xlfn.IFS(R13&gt;=0.15,10,R13&lt;0.15,R13/0.15*10)</f>
        <v>0</v>
      </c>
      <c r="T13" s="60"/>
      <c r="U13" s="58"/>
      <c r="V13" s="62">
        <f t="shared" si="4"/>
        <v>0</v>
      </c>
      <c r="W13" s="63" t="str">
        <f t="shared" si="5"/>
        <v>不合格</v>
      </c>
      <c r="X13" s="84"/>
      <c r="Y13" s="84"/>
      <c r="Z13" s="84"/>
      <c r="AA13" s="84"/>
      <c r="AB13" s="84"/>
    </row>
    <row r="14" spans="1:28" ht="24.95" customHeight="1">
      <c r="A14" s="34" t="s">
        <v>64</v>
      </c>
      <c r="B14" s="35">
        <v>11</v>
      </c>
      <c r="C14" s="35">
        <v>20141327</v>
      </c>
      <c r="D14" s="35" t="s">
        <v>13</v>
      </c>
      <c r="E14" s="33">
        <v>53.5</v>
      </c>
      <c r="F14" s="35" t="s">
        <v>571</v>
      </c>
      <c r="G14" s="35">
        <v>0</v>
      </c>
      <c r="H14" s="35">
        <v>0</v>
      </c>
      <c r="I14" s="35">
        <v>0</v>
      </c>
      <c r="J14" s="36">
        <v>0</v>
      </c>
      <c r="K14" s="36">
        <v>0</v>
      </c>
      <c r="L14" s="83">
        <v>1400</v>
      </c>
      <c r="M14" s="52">
        <f t="shared" si="1"/>
        <v>0</v>
      </c>
      <c r="N14" s="57" cm="1">
        <f t="array" ref="N14">_xlfn.IFS(M14&gt;=1,30,M14&lt;1,M14*30)</f>
        <v>0</v>
      </c>
      <c r="O14" s="54">
        <f t="shared" si="0"/>
        <v>0</v>
      </c>
      <c r="P14" s="52">
        <f t="shared" si="2"/>
        <v>0</v>
      </c>
      <c r="Q14" s="57" cm="1">
        <f t="array" ref="Q14">_xlfn.IFS(P14&gt;=1,30,P14&lt;1,P14*30)</f>
        <v>0</v>
      </c>
      <c r="R14" s="65">
        <f t="shared" si="3"/>
        <v>0</v>
      </c>
      <c r="S14" s="57" cm="1">
        <f t="array" ref="S14">_xlfn.IFS(R14&gt;=0.15,10,R14&lt;0.15,R14/0.15*10)</f>
        <v>0</v>
      </c>
      <c r="T14" s="60"/>
      <c r="U14" s="58"/>
      <c r="V14" s="62">
        <f t="shared" si="4"/>
        <v>0</v>
      </c>
      <c r="W14" s="63" t="str">
        <f t="shared" si="5"/>
        <v>不合格</v>
      </c>
      <c r="X14" s="84"/>
      <c r="Y14" s="84"/>
      <c r="Z14" s="84"/>
      <c r="AA14" s="84"/>
      <c r="AB14" s="84"/>
    </row>
    <row r="15" spans="1:28" ht="24.95" customHeight="1">
      <c r="A15" s="34" t="s">
        <v>64</v>
      </c>
      <c r="B15" s="35">
        <v>12</v>
      </c>
      <c r="C15" s="35">
        <v>20146809</v>
      </c>
      <c r="D15" s="35" t="s">
        <v>568</v>
      </c>
      <c r="E15" s="33">
        <v>40.5</v>
      </c>
      <c r="F15" s="35" t="s">
        <v>569</v>
      </c>
      <c r="G15" s="35">
        <v>0</v>
      </c>
      <c r="H15" s="35">
        <v>0</v>
      </c>
      <c r="I15" s="35">
        <v>0</v>
      </c>
      <c r="J15" s="36">
        <v>0</v>
      </c>
      <c r="K15" s="36">
        <v>0</v>
      </c>
      <c r="L15" s="83">
        <v>1400</v>
      </c>
      <c r="M15" s="52">
        <f t="shared" si="1"/>
        <v>0</v>
      </c>
      <c r="N15" s="57" cm="1">
        <f t="array" ref="N15">_xlfn.IFS(M15&gt;=1,30,M15&lt;1,M15*30)</f>
        <v>0</v>
      </c>
      <c r="O15" s="54">
        <f t="shared" si="0"/>
        <v>0</v>
      </c>
      <c r="P15" s="52">
        <f t="shared" si="2"/>
        <v>0</v>
      </c>
      <c r="Q15" s="57" cm="1">
        <f t="array" ref="Q15">_xlfn.IFS(P15&gt;=1,30,P15&lt;1,P15*30)</f>
        <v>0</v>
      </c>
      <c r="R15" s="65">
        <f t="shared" si="3"/>
        <v>0</v>
      </c>
      <c r="S15" s="57" cm="1">
        <f t="array" ref="S15">_xlfn.IFS(R15&gt;=0.15,10,R15&lt;0.15,R15/0.15*10)</f>
        <v>0</v>
      </c>
      <c r="T15" s="60"/>
      <c r="U15" s="58"/>
      <c r="V15" s="62">
        <f t="shared" si="4"/>
        <v>0</v>
      </c>
      <c r="W15" s="63" t="str">
        <f t="shared" si="5"/>
        <v>不合格</v>
      </c>
      <c r="X15" s="84"/>
      <c r="Y15" s="84"/>
      <c r="Z15" s="84"/>
      <c r="AA15" s="84"/>
      <c r="AB15" s="84"/>
    </row>
    <row r="16" spans="1:28" ht="24.95" customHeight="1">
      <c r="A16" s="34" t="s">
        <v>64</v>
      </c>
      <c r="B16" s="35">
        <v>13</v>
      </c>
      <c r="C16" s="35">
        <v>20111353</v>
      </c>
      <c r="D16" s="35" t="s">
        <v>579</v>
      </c>
      <c r="E16" s="33">
        <v>74.778000000000006</v>
      </c>
      <c r="F16" s="35" t="s">
        <v>580</v>
      </c>
      <c r="G16" s="35">
        <v>0</v>
      </c>
      <c r="H16" s="35">
        <v>0</v>
      </c>
      <c r="I16" s="35">
        <v>0</v>
      </c>
      <c r="J16" s="36">
        <v>0</v>
      </c>
      <c r="K16" s="36">
        <v>0</v>
      </c>
      <c r="L16" s="83">
        <v>800</v>
      </c>
      <c r="M16" s="52">
        <f t="shared" si="1"/>
        <v>0</v>
      </c>
      <c r="N16" s="57" cm="1">
        <f t="array" ref="N16">_xlfn.IFS(M16&gt;=1,30,M16&lt;1,M16*30)</f>
        <v>0</v>
      </c>
      <c r="O16" s="54">
        <f t="shared" si="0"/>
        <v>0</v>
      </c>
      <c r="P16" s="52">
        <f t="shared" si="2"/>
        <v>0</v>
      </c>
      <c r="Q16" s="57" cm="1">
        <f t="array" ref="Q16">_xlfn.IFS(P16&gt;=1,30,P16&lt;1,P16*30)</f>
        <v>0</v>
      </c>
      <c r="R16" s="65">
        <f t="shared" si="3"/>
        <v>0</v>
      </c>
      <c r="S16" s="57" cm="1">
        <f t="array" ref="S16">_xlfn.IFS(R16&gt;=0.15,10,R16&lt;0.15,R16/0.15*10)</f>
        <v>0</v>
      </c>
      <c r="T16" s="60"/>
      <c r="U16" s="58"/>
      <c r="V16" s="62">
        <f t="shared" si="4"/>
        <v>0</v>
      </c>
      <c r="W16" s="63" t="str">
        <f t="shared" si="5"/>
        <v>不合格</v>
      </c>
      <c r="X16" s="84"/>
      <c r="Y16" s="84"/>
      <c r="Z16" s="84"/>
      <c r="AA16" s="84"/>
      <c r="AB16" s="84"/>
    </row>
    <row r="17" spans="1:28" ht="24.95" customHeight="1">
      <c r="A17" s="34" t="s">
        <v>147</v>
      </c>
      <c r="B17" s="35">
        <v>14</v>
      </c>
      <c r="C17" s="35" t="s">
        <v>1175</v>
      </c>
      <c r="D17" s="35" t="s">
        <v>565</v>
      </c>
      <c r="E17" s="33">
        <v>299.98</v>
      </c>
      <c r="F17" s="35" t="s">
        <v>566</v>
      </c>
      <c r="G17" s="35">
        <v>0</v>
      </c>
      <c r="H17" s="35">
        <v>0</v>
      </c>
      <c r="I17" s="35">
        <v>0</v>
      </c>
      <c r="J17" s="36">
        <v>0</v>
      </c>
      <c r="K17" s="36">
        <v>0</v>
      </c>
      <c r="L17" s="83">
        <v>1400</v>
      </c>
      <c r="M17" s="52">
        <f t="shared" si="1"/>
        <v>0</v>
      </c>
      <c r="N17" s="57" cm="1">
        <f t="array" ref="N17">_xlfn.IFS(M17&gt;=1,30,M17&lt;1,M17*30)</f>
        <v>0</v>
      </c>
      <c r="O17" s="54">
        <f t="shared" si="0"/>
        <v>0</v>
      </c>
      <c r="P17" s="52">
        <f t="shared" si="2"/>
        <v>0</v>
      </c>
      <c r="Q17" s="57" cm="1">
        <f t="array" ref="Q17">_xlfn.IFS(P17&gt;=1,30,P17&lt;1,P17*30)</f>
        <v>0</v>
      </c>
      <c r="R17" s="65">
        <f t="shared" si="3"/>
        <v>0</v>
      </c>
      <c r="S17" s="57" cm="1">
        <f t="array" ref="S17">_xlfn.IFS(R17&gt;=0.15,10,R17&lt;0.15,R17/0.15*10)</f>
        <v>0</v>
      </c>
      <c r="T17" s="60"/>
      <c r="U17" s="58"/>
      <c r="V17" s="62">
        <f t="shared" si="4"/>
        <v>0</v>
      </c>
      <c r="W17" s="63" t="str">
        <f t="shared" si="5"/>
        <v>不合格</v>
      </c>
      <c r="X17" s="84"/>
      <c r="Y17" s="84"/>
      <c r="Z17" s="84"/>
      <c r="AA17" s="84"/>
      <c r="AB17" s="84"/>
    </row>
  </sheetData>
  <sheetProtection sheet="1" objects="1" scenarios="1" formatCells="0" formatColumns="0" formatRows="0" sort="0" autoFilter="0" pivotTables="0"/>
  <mergeCells count="1">
    <mergeCell ref="D1:S1"/>
  </mergeCells>
  <phoneticPr fontId="1" type="noConversion"/>
  <conditionalFormatting sqref="C2:C3">
    <cfRule type="duplicateValues" dxfId="35" priority="3"/>
    <cfRule type="duplicateValues" dxfId="34" priority="4"/>
  </conditionalFormatting>
  <conditionalFormatting sqref="C2:C3">
    <cfRule type="duplicateValues" dxfId="33" priority="5"/>
  </conditionalFormatting>
  <conditionalFormatting sqref="C4:C17">
    <cfRule type="duplicateValues" dxfId="32" priority="1"/>
    <cfRule type="duplicateValues" dxfId="31" priority="2"/>
  </conditionalFormatting>
  <dataValidations disablePrompts="1" count="1">
    <dataValidation type="list" allowBlank="1" showInputMessage="1" showErrorMessage="1" sqref="T3:T17" xr:uid="{63B8B3EE-4E67-4543-B5F1-1814EC18F9E3}">
      <formula1>"优秀,一般,较差"</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29B04-688C-4996-AA25-F309B69FC436}">
  <dimension ref="A1:AB65"/>
  <sheetViews>
    <sheetView workbookViewId="0">
      <pane ySplit="3" topLeftCell="A4" activePane="bottomLeft" state="frozen"/>
      <selection pane="bottomLeft" activeCell="M9" sqref="M9"/>
    </sheetView>
  </sheetViews>
  <sheetFormatPr defaultRowHeight="14.25"/>
  <cols>
    <col min="1" max="11" width="9" style="38"/>
    <col min="12" max="12" width="9" style="90"/>
    <col min="13" max="13" width="9" style="38"/>
    <col min="14" max="14" width="9" style="80"/>
    <col min="15" max="16" width="9" style="38"/>
    <col min="17" max="17" width="9" style="80"/>
    <col min="18" max="18" width="9.5" style="64" customWidth="1"/>
    <col min="19" max="19" width="9" style="80"/>
    <col min="20" max="20" width="7" style="40" customWidth="1"/>
    <col min="21" max="22" width="9" style="80"/>
    <col min="23" max="23" width="9" style="113"/>
    <col min="24" max="16384" width="9" style="38"/>
  </cols>
  <sheetData>
    <row r="1" spans="1:28" ht="32.25" customHeight="1">
      <c r="D1" s="114" t="s">
        <v>1380</v>
      </c>
      <c r="E1" s="114"/>
      <c r="F1" s="114"/>
      <c r="G1" s="114"/>
      <c r="H1" s="114"/>
      <c r="I1" s="114"/>
      <c r="J1" s="114"/>
      <c r="K1" s="114"/>
      <c r="L1" s="114"/>
      <c r="M1" s="114"/>
      <c r="N1" s="114"/>
      <c r="O1" s="114"/>
      <c r="P1" s="114"/>
      <c r="Q1" s="114"/>
      <c r="R1" s="114"/>
      <c r="S1" s="114"/>
    </row>
    <row r="2" spans="1:28" s="31" customFormat="1" ht="58.5" customHeight="1">
      <c r="A2" s="20" t="s">
        <v>50</v>
      </c>
      <c r="B2" s="20" t="s">
        <v>1366</v>
      </c>
      <c r="C2" s="20" t="s">
        <v>51</v>
      </c>
      <c r="D2" s="20" t="s">
        <v>52</v>
      </c>
      <c r="E2" s="21" t="s">
        <v>53</v>
      </c>
      <c r="F2" s="22" t="s">
        <v>54</v>
      </c>
      <c r="G2" s="23" t="s">
        <v>55</v>
      </c>
      <c r="H2" s="24" t="s">
        <v>56</v>
      </c>
      <c r="I2" s="23" t="s">
        <v>57</v>
      </c>
      <c r="J2" s="25" t="s">
        <v>1347</v>
      </c>
      <c r="K2" s="26" t="s">
        <v>1354</v>
      </c>
      <c r="L2" s="67" t="s">
        <v>1364</v>
      </c>
      <c r="M2" s="50" t="s">
        <v>1357</v>
      </c>
      <c r="N2" s="51" t="s">
        <v>1348</v>
      </c>
      <c r="O2" s="50" t="s">
        <v>58</v>
      </c>
      <c r="P2" s="50" t="s">
        <v>1358</v>
      </c>
      <c r="Q2" s="51" t="s">
        <v>1352</v>
      </c>
      <c r="R2" s="82" t="s">
        <v>1359</v>
      </c>
      <c r="S2" s="51" t="s">
        <v>1349</v>
      </c>
      <c r="T2" s="59" t="s">
        <v>1355</v>
      </c>
      <c r="U2" s="27" t="s">
        <v>1351</v>
      </c>
      <c r="V2" s="51" t="s">
        <v>1350</v>
      </c>
      <c r="W2" s="111" t="s">
        <v>1353</v>
      </c>
      <c r="X2" s="28" t="s">
        <v>59</v>
      </c>
      <c r="Y2" s="28" t="s">
        <v>60</v>
      </c>
      <c r="Z2" s="28" t="s">
        <v>61</v>
      </c>
      <c r="AA2" s="29" t="s">
        <v>62</v>
      </c>
      <c r="AB2" s="30" t="s">
        <v>63</v>
      </c>
    </row>
    <row r="3" spans="1:28" s="31" customFormat="1" ht="40.5" customHeight="1">
      <c r="A3" s="20" t="s">
        <v>1344</v>
      </c>
      <c r="B3" s="20">
        <v>0</v>
      </c>
      <c r="C3" s="32" t="s">
        <v>1346</v>
      </c>
      <c r="D3" s="20" t="s">
        <v>1345</v>
      </c>
      <c r="E3" s="21">
        <v>60</v>
      </c>
      <c r="F3" s="22"/>
      <c r="G3" s="23">
        <v>1200</v>
      </c>
      <c r="H3" s="24">
        <v>0</v>
      </c>
      <c r="I3" s="23">
        <v>0</v>
      </c>
      <c r="J3" s="25">
        <v>8000</v>
      </c>
      <c r="K3" s="25">
        <v>1</v>
      </c>
      <c r="L3" s="67">
        <v>800</v>
      </c>
      <c r="M3" s="52">
        <f>G3/L3</f>
        <v>1.5</v>
      </c>
      <c r="N3" s="57" cm="1">
        <f t="array" ref="N3">_xlfn.IFS(M3&gt;=1,30,M3&lt;1,M3*30)</f>
        <v>30</v>
      </c>
      <c r="O3" s="54">
        <f t="shared" ref="O3:O34" si="0">J3/E3/10000</f>
        <v>1.3333333333333334E-2</v>
      </c>
      <c r="P3" s="52">
        <f>O3/0.0079</f>
        <v>1.6877637130801688</v>
      </c>
      <c r="Q3" s="57" cm="1">
        <f t="array" ref="Q3">_xlfn.IFS(P3&gt;=1,30,P3&lt;1,P3*30)</f>
        <v>30</v>
      </c>
      <c r="R3" s="65">
        <f>IF(G3=0,0,K3/G3)</f>
        <v>8.3333333333333339E-4</v>
      </c>
      <c r="S3" s="57" cm="1">
        <f t="array" ref="S3">_xlfn.IFS(R3&gt;=0.15,10,R3&lt;0.15,R3/0.15*10)</f>
        <v>5.5555555555555559E-2</v>
      </c>
      <c r="T3" s="60" t="s">
        <v>1363</v>
      </c>
      <c r="U3" s="58">
        <v>15</v>
      </c>
      <c r="V3" s="62">
        <f>N3+Q3+S3+U3</f>
        <v>75.055555555555557</v>
      </c>
      <c r="W3" s="112" t="str">
        <f>IF(V3&gt;=90,"优秀",IF(V3&gt;=75,"良好",IF(V3&gt;=60,"合格",IF(V3&lt;60,"不合格"))))</f>
        <v>良好</v>
      </c>
      <c r="X3" s="28"/>
      <c r="Y3" s="28"/>
      <c r="Z3" s="29"/>
      <c r="AA3" s="30"/>
      <c r="AB3" s="61"/>
    </row>
    <row r="4" spans="1:28" ht="24.95" customHeight="1">
      <c r="A4" s="34" t="s">
        <v>64</v>
      </c>
      <c r="B4" s="35">
        <v>1</v>
      </c>
      <c r="C4" s="35" t="s">
        <v>1211</v>
      </c>
      <c r="D4" s="35" t="s">
        <v>647</v>
      </c>
      <c r="E4" s="33">
        <v>84.88</v>
      </c>
      <c r="F4" s="35" t="s">
        <v>612</v>
      </c>
      <c r="G4" s="35">
        <v>24</v>
      </c>
      <c r="H4" s="35">
        <v>0</v>
      </c>
      <c r="I4" s="35">
        <v>6</v>
      </c>
      <c r="J4" s="36">
        <v>1800</v>
      </c>
      <c r="K4" s="36">
        <v>0</v>
      </c>
      <c r="L4" s="89">
        <v>690.28630136986305</v>
      </c>
      <c r="M4" s="52">
        <f t="shared" ref="M4:M65" si="1">G4/L4</f>
        <v>3.4768182350384688E-2</v>
      </c>
      <c r="N4" s="57" cm="1">
        <f t="array" ref="N4">_xlfn.IFS(M4&gt;=1,30,M4&lt;1,M4*30)</f>
        <v>1.0430454705115406</v>
      </c>
      <c r="O4" s="54">
        <f t="shared" si="0"/>
        <v>2.1206409048067859E-3</v>
      </c>
      <c r="P4" s="52">
        <f t="shared" ref="P4:P65" si="2">O4/0.0079</f>
        <v>0.26843555757047921</v>
      </c>
      <c r="Q4" s="57" cm="1">
        <f t="array" ref="Q4">_xlfn.IFS(P4&gt;=1,30,P4&lt;1,P4*30)</f>
        <v>8.053066727114377</v>
      </c>
      <c r="R4" s="65">
        <f t="shared" ref="R4:R65" si="3">IF(G4=0,0,K4/G4)</f>
        <v>0</v>
      </c>
      <c r="S4" s="57" cm="1">
        <f t="array" ref="S4">_xlfn.IFS(R4&gt;=0.15,10,R4&lt;0.15,R4/0.15*10)</f>
        <v>0</v>
      </c>
      <c r="T4" s="60"/>
      <c r="U4" s="58"/>
      <c r="V4" s="62">
        <f t="shared" ref="V4:V65" si="4">N4+Q4+S4+U4</f>
        <v>9.0961121976259172</v>
      </c>
      <c r="W4" s="112" t="str">
        <f t="shared" ref="W4:W65" si="5">IF(V4&gt;=90,"优秀",IF(V4&gt;=75,"良好",IF(V4&gt;=60,"合格",IF(V4&lt;60,"不合格"))))</f>
        <v>不合格</v>
      </c>
      <c r="X4" s="84"/>
      <c r="Y4" s="84"/>
      <c r="Z4" s="84"/>
      <c r="AA4" s="84"/>
      <c r="AB4" s="84"/>
    </row>
    <row r="5" spans="1:28" ht="24.95" customHeight="1">
      <c r="A5" s="34" t="s">
        <v>64</v>
      </c>
      <c r="B5" s="35">
        <v>2</v>
      </c>
      <c r="C5" s="35" t="s">
        <v>1208</v>
      </c>
      <c r="D5" s="35" t="s">
        <v>633</v>
      </c>
      <c r="E5" s="33">
        <v>80</v>
      </c>
      <c r="F5" s="35" t="s">
        <v>627</v>
      </c>
      <c r="G5" s="35">
        <v>0</v>
      </c>
      <c r="H5" s="35">
        <v>0</v>
      </c>
      <c r="I5" s="35">
        <v>0</v>
      </c>
      <c r="J5" s="36">
        <v>0</v>
      </c>
      <c r="K5" s="36">
        <v>0</v>
      </c>
      <c r="L5" s="89">
        <v>1153.6111872146116</v>
      </c>
      <c r="M5" s="52">
        <f t="shared" si="1"/>
        <v>0</v>
      </c>
      <c r="N5" s="57" cm="1">
        <f t="array" ref="N5">_xlfn.IFS(M5&gt;=1,30,M5&lt;1,M5*30)</f>
        <v>0</v>
      </c>
      <c r="O5" s="54">
        <f t="shared" si="0"/>
        <v>0</v>
      </c>
      <c r="P5" s="52">
        <f t="shared" si="2"/>
        <v>0</v>
      </c>
      <c r="Q5" s="57" cm="1">
        <f t="array" ref="Q5">_xlfn.IFS(P5&gt;=1,30,P5&lt;1,P5*30)</f>
        <v>0</v>
      </c>
      <c r="R5" s="65">
        <f t="shared" si="3"/>
        <v>0</v>
      </c>
      <c r="S5" s="57" cm="1">
        <f t="array" ref="S5">_xlfn.IFS(R5&gt;=0.15,10,R5&lt;0.15,R5/0.15*10)</f>
        <v>0</v>
      </c>
      <c r="T5" s="60"/>
      <c r="U5" s="58"/>
      <c r="V5" s="62">
        <f t="shared" si="4"/>
        <v>0</v>
      </c>
      <c r="W5" s="112" t="str">
        <f t="shared" si="5"/>
        <v>不合格</v>
      </c>
      <c r="X5" s="84"/>
      <c r="Y5" s="84"/>
      <c r="Z5" s="84"/>
      <c r="AA5" s="84"/>
      <c r="AB5" s="84"/>
    </row>
    <row r="6" spans="1:28" ht="24.95" customHeight="1">
      <c r="A6" s="34" t="s">
        <v>64</v>
      </c>
      <c r="B6" s="35">
        <v>3</v>
      </c>
      <c r="C6" s="35" t="s">
        <v>1209</v>
      </c>
      <c r="D6" s="35" t="s">
        <v>643</v>
      </c>
      <c r="E6" s="33">
        <v>80</v>
      </c>
      <c r="F6" s="35" t="s">
        <v>627</v>
      </c>
      <c r="G6" s="35">
        <v>0</v>
      </c>
      <c r="H6" s="35">
        <v>0</v>
      </c>
      <c r="I6" s="35">
        <v>0</v>
      </c>
      <c r="J6" s="36">
        <v>0</v>
      </c>
      <c r="K6" s="36">
        <v>0</v>
      </c>
      <c r="L6" s="89">
        <v>1153.6159817351597</v>
      </c>
      <c r="M6" s="52">
        <f t="shared" si="1"/>
        <v>0</v>
      </c>
      <c r="N6" s="57" cm="1">
        <f t="array" ref="N6">_xlfn.IFS(M6&gt;=1,30,M6&lt;1,M6*30)</f>
        <v>0</v>
      </c>
      <c r="O6" s="54">
        <f t="shared" si="0"/>
        <v>0</v>
      </c>
      <c r="P6" s="52">
        <f t="shared" si="2"/>
        <v>0</v>
      </c>
      <c r="Q6" s="57" cm="1">
        <f t="array" ref="Q6">_xlfn.IFS(P6&gt;=1,30,P6&lt;1,P6*30)</f>
        <v>0</v>
      </c>
      <c r="R6" s="65">
        <f t="shared" si="3"/>
        <v>0</v>
      </c>
      <c r="S6" s="57" cm="1">
        <f t="array" ref="S6">_xlfn.IFS(R6&gt;=0.15,10,R6&lt;0.15,R6/0.15*10)</f>
        <v>0</v>
      </c>
      <c r="T6" s="60"/>
      <c r="U6" s="58"/>
      <c r="V6" s="62">
        <f t="shared" si="4"/>
        <v>0</v>
      </c>
      <c r="W6" s="112" t="str">
        <f t="shared" si="5"/>
        <v>不合格</v>
      </c>
      <c r="X6" s="84"/>
      <c r="Y6" s="84"/>
      <c r="Z6" s="84"/>
      <c r="AA6" s="84"/>
      <c r="AB6" s="84"/>
    </row>
    <row r="7" spans="1:28" ht="24.95" customHeight="1">
      <c r="A7" s="34" t="s">
        <v>64</v>
      </c>
      <c r="B7" s="35">
        <v>4</v>
      </c>
      <c r="C7" s="35" t="s">
        <v>1196</v>
      </c>
      <c r="D7" s="35" t="s">
        <v>615</v>
      </c>
      <c r="E7" s="33">
        <v>60</v>
      </c>
      <c r="F7" s="35" t="s">
        <v>627</v>
      </c>
      <c r="G7" s="35">
        <v>1207.82</v>
      </c>
      <c r="H7" s="35">
        <v>0</v>
      </c>
      <c r="I7" s="35">
        <v>24</v>
      </c>
      <c r="J7" s="36">
        <v>5780</v>
      </c>
      <c r="K7" s="36">
        <v>0</v>
      </c>
      <c r="L7" s="89">
        <v>1153.6175799086757</v>
      </c>
      <c r="M7" s="52">
        <f t="shared" si="1"/>
        <v>1.0469847383008979</v>
      </c>
      <c r="N7" s="57" cm="1">
        <f t="array" ref="N7">_xlfn.IFS(M7&gt;=1,30,M7&lt;1,M7*30)</f>
        <v>30</v>
      </c>
      <c r="O7" s="54">
        <f t="shared" si="0"/>
        <v>9.6333333333333323E-3</v>
      </c>
      <c r="P7" s="52">
        <f t="shared" si="2"/>
        <v>1.2194092827004217</v>
      </c>
      <c r="Q7" s="57" cm="1">
        <f t="array" ref="Q7">_xlfn.IFS(P7&gt;=1,30,P7&lt;1,P7*30)</f>
        <v>30</v>
      </c>
      <c r="R7" s="65">
        <f t="shared" si="3"/>
        <v>0</v>
      </c>
      <c r="S7" s="57" cm="1">
        <f t="array" ref="S7">_xlfn.IFS(R7&gt;=0.15,10,R7&lt;0.15,R7/0.15*10)</f>
        <v>0</v>
      </c>
      <c r="T7" s="60"/>
      <c r="U7" s="58"/>
      <c r="V7" s="62">
        <f t="shared" si="4"/>
        <v>60</v>
      </c>
      <c r="W7" s="112" t="str">
        <f t="shared" si="5"/>
        <v>合格</v>
      </c>
      <c r="X7" s="84"/>
      <c r="Y7" s="84"/>
      <c r="Z7" s="84"/>
      <c r="AA7" s="84"/>
      <c r="AB7" s="84"/>
    </row>
    <row r="8" spans="1:28" ht="24.95" customHeight="1">
      <c r="A8" s="34" t="s">
        <v>64</v>
      </c>
      <c r="B8" s="35">
        <v>5</v>
      </c>
      <c r="C8" s="35" t="s">
        <v>1213</v>
      </c>
      <c r="D8" s="35" t="s">
        <v>663</v>
      </c>
      <c r="E8" s="33">
        <v>159</v>
      </c>
      <c r="F8" s="35" t="s">
        <v>601</v>
      </c>
      <c r="G8" s="35">
        <v>128.5</v>
      </c>
      <c r="H8" s="35">
        <v>0</v>
      </c>
      <c r="I8" s="35">
        <v>32</v>
      </c>
      <c r="J8" s="36">
        <v>8100</v>
      </c>
      <c r="K8" s="36">
        <v>0</v>
      </c>
      <c r="L8" s="89">
        <v>1400</v>
      </c>
      <c r="M8" s="52">
        <f t="shared" si="1"/>
        <v>9.178571428571429E-2</v>
      </c>
      <c r="N8" s="57" cm="1">
        <f t="array" ref="N8">_xlfn.IFS(M8&gt;=1,30,M8&lt;1,M8*30)</f>
        <v>2.7535714285714286</v>
      </c>
      <c r="O8" s="54">
        <f t="shared" si="0"/>
        <v>5.0943396226415093E-3</v>
      </c>
      <c r="P8" s="52">
        <f t="shared" si="2"/>
        <v>0.64485311679006441</v>
      </c>
      <c r="Q8" s="57" cm="1">
        <f t="array" ref="Q8">_xlfn.IFS(P8&gt;=1,30,P8&lt;1,P8*30)</f>
        <v>19.345593503701931</v>
      </c>
      <c r="R8" s="65">
        <f t="shared" si="3"/>
        <v>0</v>
      </c>
      <c r="S8" s="57" cm="1">
        <f t="array" ref="S8">_xlfn.IFS(R8&gt;=0.15,10,R8&lt;0.15,R8/0.15*10)</f>
        <v>0</v>
      </c>
      <c r="T8" s="60"/>
      <c r="U8" s="58"/>
      <c r="V8" s="62">
        <f t="shared" si="4"/>
        <v>22.099164932273361</v>
      </c>
      <c r="W8" s="112" t="str">
        <f t="shared" si="5"/>
        <v>不合格</v>
      </c>
      <c r="X8" s="84"/>
      <c r="Y8" s="84"/>
      <c r="Z8" s="84"/>
      <c r="AA8" s="84"/>
      <c r="AB8" s="84"/>
    </row>
    <row r="9" spans="1:28" ht="24.95" customHeight="1">
      <c r="A9" s="34" t="s">
        <v>64</v>
      </c>
      <c r="B9" s="35">
        <v>6</v>
      </c>
      <c r="C9" s="35" t="s">
        <v>1203</v>
      </c>
      <c r="D9" s="35" t="s">
        <v>635</v>
      </c>
      <c r="E9" s="33">
        <v>79.88</v>
      </c>
      <c r="F9" s="35" t="s">
        <v>612</v>
      </c>
      <c r="G9" s="35">
        <v>0</v>
      </c>
      <c r="H9" s="35">
        <v>0</v>
      </c>
      <c r="I9" s="35">
        <v>0</v>
      </c>
      <c r="J9" s="36">
        <v>0</v>
      </c>
      <c r="K9" s="36">
        <v>0</v>
      </c>
      <c r="L9" s="89">
        <v>1400</v>
      </c>
      <c r="M9" s="52">
        <f t="shared" si="1"/>
        <v>0</v>
      </c>
      <c r="N9" s="57" cm="1">
        <f t="array" ref="N9">_xlfn.IFS(M9&gt;=1,30,M9&lt;1,M9*30)</f>
        <v>0</v>
      </c>
      <c r="O9" s="54">
        <f t="shared" si="0"/>
        <v>0</v>
      </c>
      <c r="P9" s="52">
        <f t="shared" si="2"/>
        <v>0</v>
      </c>
      <c r="Q9" s="57" cm="1">
        <f t="array" ref="Q9">_xlfn.IFS(P9&gt;=1,30,P9&lt;1,P9*30)</f>
        <v>0</v>
      </c>
      <c r="R9" s="65">
        <f t="shared" si="3"/>
        <v>0</v>
      </c>
      <c r="S9" s="57" cm="1">
        <f t="array" ref="S9">_xlfn.IFS(R9&gt;=0.15,10,R9&lt;0.15,R9/0.15*10)</f>
        <v>0</v>
      </c>
      <c r="T9" s="60"/>
      <c r="U9" s="58"/>
      <c r="V9" s="62">
        <f t="shared" si="4"/>
        <v>0</v>
      </c>
      <c r="W9" s="112" t="str">
        <f t="shared" si="5"/>
        <v>不合格</v>
      </c>
      <c r="X9" s="84"/>
      <c r="Y9" s="84"/>
      <c r="Z9" s="84"/>
      <c r="AA9" s="84"/>
      <c r="AB9" s="84"/>
    </row>
    <row r="10" spans="1:28" ht="24.95" customHeight="1">
      <c r="A10" s="34" t="s">
        <v>64</v>
      </c>
      <c r="B10" s="35">
        <v>7</v>
      </c>
      <c r="C10" s="35" t="s">
        <v>1189</v>
      </c>
      <c r="D10" s="35" t="s">
        <v>605</v>
      </c>
      <c r="E10" s="33">
        <v>49.75</v>
      </c>
      <c r="F10" s="35" t="s">
        <v>606</v>
      </c>
      <c r="G10" s="35">
        <v>0</v>
      </c>
      <c r="H10" s="35">
        <v>0</v>
      </c>
      <c r="I10" s="35">
        <v>0</v>
      </c>
      <c r="J10" s="36">
        <v>0</v>
      </c>
      <c r="K10" s="36">
        <v>0</v>
      </c>
      <c r="L10" s="89">
        <v>1400</v>
      </c>
      <c r="M10" s="52">
        <f t="shared" si="1"/>
        <v>0</v>
      </c>
      <c r="N10" s="57" cm="1">
        <f t="array" ref="N10">_xlfn.IFS(M10&gt;=1,30,M10&lt;1,M10*30)</f>
        <v>0</v>
      </c>
      <c r="O10" s="54">
        <f t="shared" si="0"/>
        <v>0</v>
      </c>
      <c r="P10" s="52">
        <f t="shared" si="2"/>
        <v>0</v>
      </c>
      <c r="Q10" s="57" cm="1">
        <f t="array" ref="Q10">_xlfn.IFS(P10&gt;=1,30,P10&lt;1,P10*30)</f>
        <v>0</v>
      </c>
      <c r="R10" s="65">
        <f t="shared" si="3"/>
        <v>0</v>
      </c>
      <c r="S10" s="57" cm="1">
        <f t="array" ref="S10">_xlfn.IFS(R10&gt;=0.15,10,R10&lt;0.15,R10/0.15*10)</f>
        <v>0</v>
      </c>
      <c r="T10" s="60"/>
      <c r="U10" s="58"/>
      <c r="V10" s="62">
        <f t="shared" si="4"/>
        <v>0</v>
      </c>
      <c r="W10" s="112" t="str">
        <f t="shared" si="5"/>
        <v>不合格</v>
      </c>
      <c r="X10" s="84"/>
      <c r="Y10" s="84"/>
      <c r="Z10" s="84"/>
      <c r="AA10" s="84"/>
      <c r="AB10" s="84"/>
    </row>
    <row r="11" spans="1:28" ht="24.95" customHeight="1">
      <c r="A11" s="34" t="s">
        <v>64</v>
      </c>
      <c r="B11" s="35">
        <v>8</v>
      </c>
      <c r="C11" s="35" t="s">
        <v>1198</v>
      </c>
      <c r="D11" s="35" t="s">
        <v>631</v>
      </c>
      <c r="E11" s="33">
        <v>64.849999999999994</v>
      </c>
      <c r="F11" s="35" t="s">
        <v>606</v>
      </c>
      <c r="G11" s="35">
        <v>0</v>
      </c>
      <c r="H11" s="35">
        <v>0</v>
      </c>
      <c r="I11" s="35">
        <v>0</v>
      </c>
      <c r="J11" s="36">
        <v>0</v>
      </c>
      <c r="K11" s="36">
        <v>0</v>
      </c>
      <c r="L11" s="89">
        <v>1400</v>
      </c>
      <c r="M11" s="52">
        <f t="shared" si="1"/>
        <v>0</v>
      </c>
      <c r="N11" s="57" cm="1">
        <f t="array" ref="N11">_xlfn.IFS(M11&gt;=1,30,M11&lt;1,M11*30)</f>
        <v>0</v>
      </c>
      <c r="O11" s="54">
        <f t="shared" si="0"/>
        <v>0</v>
      </c>
      <c r="P11" s="52">
        <f t="shared" si="2"/>
        <v>0</v>
      </c>
      <c r="Q11" s="57" cm="1">
        <f t="array" ref="Q11">_xlfn.IFS(P11&gt;=1,30,P11&lt;1,P11*30)</f>
        <v>0</v>
      </c>
      <c r="R11" s="65">
        <f t="shared" si="3"/>
        <v>0</v>
      </c>
      <c r="S11" s="57" cm="1">
        <f t="array" ref="S11">_xlfn.IFS(R11&gt;=0.15,10,R11&lt;0.15,R11/0.15*10)</f>
        <v>0</v>
      </c>
      <c r="T11" s="60"/>
      <c r="U11" s="58"/>
      <c r="V11" s="62">
        <f t="shared" si="4"/>
        <v>0</v>
      </c>
      <c r="W11" s="112" t="str">
        <f t="shared" si="5"/>
        <v>不合格</v>
      </c>
      <c r="X11" s="84"/>
      <c r="Y11" s="84"/>
      <c r="Z11" s="84"/>
      <c r="AA11" s="84"/>
      <c r="AB11" s="84"/>
    </row>
    <row r="12" spans="1:28" ht="24.95" customHeight="1">
      <c r="A12" s="34" t="s">
        <v>64</v>
      </c>
      <c r="B12" s="35">
        <v>9</v>
      </c>
      <c r="C12" s="35" t="s">
        <v>1195</v>
      </c>
      <c r="D12" s="35" t="s">
        <v>624</v>
      </c>
      <c r="E12" s="33">
        <v>59.8</v>
      </c>
      <c r="F12" s="35" t="s">
        <v>606</v>
      </c>
      <c r="G12" s="35">
        <v>1.5</v>
      </c>
      <c r="H12" s="35">
        <v>0</v>
      </c>
      <c r="I12" s="35">
        <v>4</v>
      </c>
      <c r="J12" s="36">
        <v>300</v>
      </c>
      <c r="K12" s="36">
        <v>0</v>
      </c>
      <c r="L12" s="89">
        <v>1400</v>
      </c>
      <c r="M12" s="52">
        <f t="shared" si="1"/>
        <v>1.0714285714285715E-3</v>
      </c>
      <c r="N12" s="57" cm="1">
        <f t="array" ref="N12">_xlfn.IFS(M12&gt;=1,30,M12&lt;1,M12*30)</f>
        <v>3.2142857142857147E-2</v>
      </c>
      <c r="O12" s="54">
        <f t="shared" si="0"/>
        <v>5.0167224080267564E-4</v>
      </c>
      <c r="P12" s="52">
        <f t="shared" si="2"/>
        <v>6.3502815291477929E-2</v>
      </c>
      <c r="Q12" s="57" cm="1">
        <f t="array" ref="Q12">_xlfn.IFS(P12&gt;=1,30,P12&lt;1,P12*30)</f>
        <v>1.9050844587443378</v>
      </c>
      <c r="R12" s="65">
        <f t="shared" si="3"/>
        <v>0</v>
      </c>
      <c r="S12" s="57" cm="1">
        <f t="array" ref="S12">_xlfn.IFS(R12&gt;=0.15,10,R12&lt;0.15,R12/0.15*10)</f>
        <v>0</v>
      </c>
      <c r="T12" s="60"/>
      <c r="U12" s="58"/>
      <c r="V12" s="62">
        <f t="shared" si="4"/>
        <v>1.9372273158871951</v>
      </c>
      <c r="W12" s="112" t="str">
        <f t="shared" si="5"/>
        <v>不合格</v>
      </c>
      <c r="X12" s="84"/>
      <c r="Y12" s="84"/>
      <c r="Z12" s="84"/>
      <c r="AA12" s="84"/>
      <c r="AB12" s="84"/>
    </row>
    <row r="13" spans="1:28" ht="24.95" customHeight="1">
      <c r="A13" s="34" t="s">
        <v>64</v>
      </c>
      <c r="B13" s="35">
        <v>10</v>
      </c>
      <c r="C13" s="35" t="s">
        <v>1215</v>
      </c>
      <c r="D13" s="35" t="s">
        <v>667</v>
      </c>
      <c r="E13" s="33">
        <v>200</v>
      </c>
      <c r="F13" s="35" t="s">
        <v>606</v>
      </c>
      <c r="G13" s="35">
        <v>0</v>
      </c>
      <c r="H13" s="35">
        <v>0</v>
      </c>
      <c r="I13" s="35">
        <v>0</v>
      </c>
      <c r="J13" s="36">
        <v>0</v>
      </c>
      <c r="K13" s="36">
        <v>0</v>
      </c>
      <c r="L13" s="89">
        <v>1400</v>
      </c>
      <c r="M13" s="52">
        <f t="shared" si="1"/>
        <v>0</v>
      </c>
      <c r="N13" s="57" cm="1">
        <f t="array" ref="N13">_xlfn.IFS(M13&gt;=1,30,M13&lt;1,M13*30)</f>
        <v>0</v>
      </c>
      <c r="O13" s="54">
        <f t="shared" si="0"/>
        <v>0</v>
      </c>
      <c r="P13" s="52">
        <f t="shared" si="2"/>
        <v>0</v>
      </c>
      <c r="Q13" s="57" cm="1">
        <f t="array" ref="Q13">_xlfn.IFS(P13&gt;=1,30,P13&lt;1,P13*30)</f>
        <v>0</v>
      </c>
      <c r="R13" s="65">
        <f t="shared" si="3"/>
        <v>0</v>
      </c>
      <c r="S13" s="57" cm="1">
        <f t="array" ref="S13">_xlfn.IFS(R13&gt;=0.15,10,R13&lt;0.15,R13/0.15*10)</f>
        <v>0</v>
      </c>
      <c r="T13" s="60"/>
      <c r="U13" s="58"/>
      <c r="V13" s="62">
        <f t="shared" si="4"/>
        <v>0</v>
      </c>
      <c r="W13" s="112" t="str">
        <f t="shared" si="5"/>
        <v>不合格</v>
      </c>
      <c r="X13" s="84"/>
      <c r="Y13" s="84"/>
      <c r="Z13" s="84"/>
      <c r="AA13" s="84"/>
      <c r="AB13" s="84"/>
    </row>
    <row r="14" spans="1:28" ht="24.95" customHeight="1">
      <c r="A14" s="34" t="s">
        <v>64</v>
      </c>
      <c r="B14" s="35">
        <v>11</v>
      </c>
      <c r="C14" s="35" t="s">
        <v>1199</v>
      </c>
      <c r="D14" s="35" t="s">
        <v>8</v>
      </c>
      <c r="E14" s="33">
        <v>69</v>
      </c>
      <c r="F14" s="35" t="s">
        <v>606</v>
      </c>
      <c r="G14" s="35">
        <v>125</v>
      </c>
      <c r="H14" s="35">
        <v>0</v>
      </c>
      <c r="I14" s="35">
        <v>12</v>
      </c>
      <c r="J14" s="36">
        <v>7950</v>
      </c>
      <c r="K14" s="36">
        <v>0</v>
      </c>
      <c r="L14" s="89">
        <v>1400</v>
      </c>
      <c r="M14" s="52">
        <f t="shared" si="1"/>
        <v>8.9285714285714288E-2</v>
      </c>
      <c r="N14" s="57" cm="1">
        <f t="array" ref="N14">_xlfn.IFS(M14&gt;=1,30,M14&lt;1,M14*30)</f>
        <v>2.6785714285714288</v>
      </c>
      <c r="O14" s="54">
        <f t="shared" si="0"/>
        <v>1.1521739130434782E-2</v>
      </c>
      <c r="P14" s="52">
        <f t="shared" si="2"/>
        <v>1.458447991194276</v>
      </c>
      <c r="Q14" s="57" cm="1">
        <f t="array" ref="Q14">_xlfn.IFS(P14&gt;=1,30,P14&lt;1,P14*30)</f>
        <v>30</v>
      </c>
      <c r="R14" s="65">
        <f t="shared" si="3"/>
        <v>0</v>
      </c>
      <c r="S14" s="57" cm="1">
        <f t="array" ref="S14">_xlfn.IFS(R14&gt;=0.15,10,R14&lt;0.15,R14/0.15*10)</f>
        <v>0</v>
      </c>
      <c r="T14" s="60"/>
      <c r="U14" s="58"/>
      <c r="V14" s="62">
        <f t="shared" si="4"/>
        <v>32.678571428571431</v>
      </c>
      <c r="W14" s="112" t="str">
        <f t="shared" si="5"/>
        <v>不合格</v>
      </c>
      <c r="X14" s="84"/>
      <c r="Y14" s="84"/>
      <c r="Z14" s="84"/>
      <c r="AA14" s="84"/>
      <c r="AB14" s="84"/>
    </row>
    <row r="15" spans="1:28" ht="24.95" customHeight="1">
      <c r="A15" s="34" t="s">
        <v>64</v>
      </c>
      <c r="B15" s="35">
        <v>12</v>
      </c>
      <c r="C15" s="35" t="s">
        <v>1206</v>
      </c>
      <c r="D15" s="35" t="s">
        <v>638</v>
      </c>
      <c r="E15" s="33">
        <v>79.900000000000006</v>
      </c>
      <c r="F15" s="35" t="s">
        <v>639</v>
      </c>
      <c r="G15" s="35">
        <v>3</v>
      </c>
      <c r="H15" s="35">
        <v>0</v>
      </c>
      <c r="I15" s="35">
        <v>1</v>
      </c>
      <c r="J15" s="36">
        <v>900</v>
      </c>
      <c r="K15" s="36">
        <v>0</v>
      </c>
      <c r="L15" s="89">
        <v>1400</v>
      </c>
      <c r="M15" s="52">
        <f t="shared" si="1"/>
        <v>2.142857142857143E-3</v>
      </c>
      <c r="N15" s="57" cm="1">
        <f t="array" ref="N15">_xlfn.IFS(M15&gt;=1,30,M15&lt;1,M15*30)</f>
        <v>6.4285714285714293E-2</v>
      </c>
      <c r="O15" s="54">
        <f t="shared" si="0"/>
        <v>1.1264080100125155E-3</v>
      </c>
      <c r="P15" s="52">
        <f t="shared" si="2"/>
        <v>0.14258329240664752</v>
      </c>
      <c r="Q15" s="57" cm="1">
        <f t="array" ref="Q15">_xlfn.IFS(P15&gt;=1,30,P15&lt;1,P15*30)</f>
        <v>4.2774987721994258</v>
      </c>
      <c r="R15" s="65">
        <f t="shared" si="3"/>
        <v>0</v>
      </c>
      <c r="S15" s="57" cm="1">
        <f t="array" ref="S15">_xlfn.IFS(R15&gt;=0.15,10,R15&lt;0.15,R15/0.15*10)</f>
        <v>0</v>
      </c>
      <c r="T15" s="60"/>
      <c r="U15" s="58"/>
      <c r="V15" s="62">
        <f t="shared" si="4"/>
        <v>4.3417844864851398</v>
      </c>
      <c r="W15" s="112" t="str">
        <f t="shared" si="5"/>
        <v>不合格</v>
      </c>
      <c r="X15" s="84"/>
      <c r="Y15" s="84"/>
      <c r="Z15" s="84"/>
      <c r="AA15" s="84"/>
      <c r="AB15" s="84"/>
    </row>
    <row r="16" spans="1:28" ht="24.95" customHeight="1">
      <c r="A16" s="34" t="s">
        <v>64</v>
      </c>
      <c r="B16" s="35">
        <v>13</v>
      </c>
      <c r="C16" s="35" t="s">
        <v>1202</v>
      </c>
      <c r="D16" s="35" t="s">
        <v>633</v>
      </c>
      <c r="E16" s="33">
        <v>79.88</v>
      </c>
      <c r="F16" s="35" t="s">
        <v>634</v>
      </c>
      <c r="G16" s="35">
        <v>0</v>
      </c>
      <c r="H16" s="35">
        <v>0</v>
      </c>
      <c r="I16" s="35">
        <v>0</v>
      </c>
      <c r="J16" s="36">
        <v>0</v>
      </c>
      <c r="K16" s="36">
        <v>0</v>
      </c>
      <c r="L16" s="89">
        <v>1400</v>
      </c>
      <c r="M16" s="52">
        <f t="shared" si="1"/>
        <v>0</v>
      </c>
      <c r="N16" s="57" cm="1">
        <f t="array" ref="N16">_xlfn.IFS(M16&gt;=1,30,M16&lt;1,M16*30)</f>
        <v>0</v>
      </c>
      <c r="O16" s="54">
        <f t="shared" si="0"/>
        <v>0</v>
      </c>
      <c r="P16" s="52">
        <f t="shared" si="2"/>
        <v>0</v>
      </c>
      <c r="Q16" s="57" cm="1">
        <f t="array" ref="Q16">_xlfn.IFS(P16&gt;=1,30,P16&lt;1,P16*30)</f>
        <v>0</v>
      </c>
      <c r="R16" s="65">
        <f t="shared" si="3"/>
        <v>0</v>
      </c>
      <c r="S16" s="57" cm="1">
        <f t="array" ref="S16">_xlfn.IFS(R16&gt;=0.15,10,R16&lt;0.15,R16/0.15*10)</f>
        <v>0</v>
      </c>
      <c r="T16" s="60"/>
      <c r="U16" s="58"/>
      <c r="V16" s="62">
        <f t="shared" si="4"/>
        <v>0</v>
      </c>
      <c r="W16" s="112" t="str">
        <f t="shared" si="5"/>
        <v>不合格</v>
      </c>
      <c r="X16" s="84"/>
      <c r="Y16" s="84"/>
      <c r="Z16" s="84"/>
      <c r="AA16" s="84"/>
      <c r="AB16" s="84"/>
    </row>
    <row r="17" spans="1:28" ht="24.95" customHeight="1">
      <c r="A17" s="34" t="s">
        <v>64</v>
      </c>
      <c r="B17" s="35">
        <v>14</v>
      </c>
      <c r="C17" s="35" t="s">
        <v>1191</v>
      </c>
      <c r="D17" s="35" t="s">
        <v>611</v>
      </c>
      <c r="E17" s="33">
        <v>49.95</v>
      </c>
      <c r="F17" s="35" t="s">
        <v>612</v>
      </c>
      <c r="G17" s="35">
        <v>0</v>
      </c>
      <c r="H17" s="35">
        <v>0</v>
      </c>
      <c r="I17" s="35">
        <v>0</v>
      </c>
      <c r="J17" s="36">
        <v>0</v>
      </c>
      <c r="K17" s="36">
        <v>0</v>
      </c>
      <c r="L17" s="89">
        <v>1400</v>
      </c>
      <c r="M17" s="52">
        <f t="shared" si="1"/>
        <v>0</v>
      </c>
      <c r="N17" s="57" cm="1">
        <f t="array" ref="N17">_xlfn.IFS(M17&gt;=1,30,M17&lt;1,M17*30)</f>
        <v>0</v>
      </c>
      <c r="O17" s="54">
        <f t="shared" si="0"/>
        <v>0</v>
      </c>
      <c r="P17" s="52">
        <f t="shared" si="2"/>
        <v>0</v>
      </c>
      <c r="Q17" s="57" cm="1">
        <f t="array" ref="Q17">_xlfn.IFS(P17&gt;=1,30,P17&lt;1,P17*30)</f>
        <v>0</v>
      </c>
      <c r="R17" s="65">
        <f t="shared" si="3"/>
        <v>0</v>
      </c>
      <c r="S17" s="57" cm="1">
        <f t="array" ref="S17">_xlfn.IFS(R17&gt;=0.15,10,R17&lt;0.15,R17/0.15*10)</f>
        <v>0</v>
      </c>
      <c r="T17" s="60"/>
      <c r="U17" s="58"/>
      <c r="V17" s="62">
        <f t="shared" si="4"/>
        <v>0</v>
      </c>
      <c r="W17" s="112" t="str">
        <f t="shared" si="5"/>
        <v>不合格</v>
      </c>
      <c r="X17" s="84"/>
      <c r="Y17" s="84"/>
      <c r="Z17" s="84"/>
      <c r="AA17" s="84"/>
      <c r="AB17" s="84"/>
    </row>
    <row r="18" spans="1:28" ht="24.95" customHeight="1">
      <c r="A18" s="34" t="s">
        <v>64</v>
      </c>
      <c r="B18" s="35">
        <v>15</v>
      </c>
      <c r="C18" s="35" t="s">
        <v>1201</v>
      </c>
      <c r="D18" s="35" t="s">
        <v>632</v>
      </c>
      <c r="E18" s="33">
        <v>74.88</v>
      </c>
      <c r="F18" s="35" t="s">
        <v>597</v>
      </c>
      <c r="G18" s="35">
        <v>0</v>
      </c>
      <c r="H18" s="35">
        <v>0</v>
      </c>
      <c r="I18" s="35">
        <v>0</v>
      </c>
      <c r="J18" s="36">
        <v>0</v>
      </c>
      <c r="K18" s="36">
        <v>0</v>
      </c>
      <c r="L18" s="89">
        <v>800</v>
      </c>
      <c r="M18" s="52">
        <f t="shared" si="1"/>
        <v>0</v>
      </c>
      <c r="N18" s="57" cm="1">
        <f t="array" ref="N18">_xlfn.IFS(M18&gt;=1,30,M18&lt;1,M18*30)</f>
        <v>0</v>
      </c>
      <c r="O18" s="54">
        <f t="shared" si="0"/>
        <v>0</v>
      </c>
      <c r="P18" s="52">
        <f t="shared" si="2"/>
        <v>0</v>
      </c>
      <c r="Q18" s="57" cm="1">
        <f t="array" ref="Q18">_xlfn.IFS(P18&gt;=1,30,P18&lt;1,P18*30)</f>
        <v>0</v>
      </c>
      <c r="R18" s="65">
        <f t="shared" si="3"/>
        <v>0</v>
      </c>
      <c r="S18" s="57" cm="1">
        <f t="array" ref="S18">_xlfn.IFS(R18&gt;=0.15,10,R18&lt;0.15,R18/0.15*10)</f>
        <v>0</v>
      </c>
      <c r="T18" s="60"/>
      <c r="U18" s="58"/>
      <c r="V18" s="62">
        <f t="shared" si="4"/>
        <v>0</v>
      </c>
      <c r="W18" s="112" t="str">
        <f t="shared" si="5"/>
        <v>不合格</v>
      </c>
      <c r="X18" s="84"/>
      <c r="Y18" s="84"/>
      <c r="Z18" s="84"/>
      <c r="AA18" s="84"/>
      <c r="AB18" s="84"/>
    </row>
    <row r="19" spans="1:28" ht="24.95" customHeight="1">
      <c r="A19" s="34" t="s">
        <v>64</v>
      </c>
      <c r="B19" s="35">
        <v>16</v>
      </c>
      <c r="C19" s="35" t="s">
        <v>1184</v>
      </c>
      <c r="D19" s="35" t="s">
        <v>596</v>
      </c>
      <c r="E19" s="33">
        <v>44.85</v>
      </c>
      <c r="F19" s="35" t="s">
        <v>597</v>
      </c>
      <c r="G19" s="35">
        <v>0</v>
      </c>
      <c r="H19" s="35">
        <v>0</v>
      </c>
      <c r="I19" s="35">
        <v>0</v>
      </c>
      <c r="J19" s="36">
        <v>0</v>
      </c>
      <c r="K19" s="36">
        <v>0</v>
      </c>
      <c r="L19" s="89">
        <v>1400</v>
      </c>
      <c r="M19" s="52">
        <f t="shared" si="1"/>
        <v>0</v>
      </c>
      <c r="N19" s="57" cm="1">
        <f t="array" ref="N19">_xlfn.IFS(M19&gt;=1,30,M19&lt;1,M19*30)</f>
        <v>0</v>
      </c>
      <c r="O19" s="54">
        <f t="shared" si="0"/>
        <v>0</v>
      </c>
      <c r="P19" s="52">
        <f t="shared" si="2"/>
        <v>0</v>
      </c>
      <c r="Q19" s="57" cm="1">
        <f t="array" ref="Q19">_xlfn.IFS(P19&gt;=1,30,P19&lt;1,P19*30)</f>
        <v>0</v>
      </c>
      <c r="R19" s="65">
        <f t="shared" si="3"/>
        <v>0</v>
      </c>
      <c r="S19" s="57" cm="1">
        <f t="array" ref="S19">_xlfn.IFS(R19&gt;=0.15,10,R19&lt;0.15,R19/0.15*10)</f>
        <v>0</v>
      </c>
      <c r="T19" s="60"/>
      <c r="U19" s="58"/>
      <c r="V19" s="62">
        <f t="shared" si="4"/>
        <v>0</v>
      </c>
      <c r="W19" s="112" t="str">
        <f t="shared" si="5"/>
        <v>不合格</v>
      </c>
      <c r="X19" s="84"/>
      <c r="Y19" s="84"/>
      <c r="Z19" s="84"/>
      <c r="AA19" s="84"/>
      <c r="AB19" s="84"/>
    </row>
    <row r="20" spans="1:28" ht="24.95" customHeight="1">
      <c r="A20" s="34" t="s">
        <v>64</v>
      </c>
      <c r="B20" s="35">
        <v>17</v>
      </c>
      <c r="C20" s="35" t="s">
        <v>1205</v>
      </c>
      <c r="D20" s="35" t="s">
        <v>637</v>
      </c>
      <c r="E20" s="33">
        <v>79.900000000000006</v>
      </c>
      <c r="F20" s="35" t="s">
        <v>597</v>
      </c>
      <c r="G20" s="35">
        <v>0</v>
      </c>
      <c r="H20" s="35">
        <v>0</v>
      </c>
      <c r="I20" s="35">
        <v>0</v>
      </c>
      <c r="J20" s="36">
        <v>0</v>
      </c>
      <c r="K20" s="36">
        <v>0</v>
      </c>
      <c r="L20" s="89">
        <v>1400</v>
      </c>
      <c r="M20" s="52">
        <f t="shared" si="1"/>
        <v>0</v>
      </c>
      <c r="N20" s="57" cm="1">
        <f t="array" ref="N20">_xlfn.IFS(M20&gt;=1,30,M20&lt;1,M20*30)</f>
        <v>0</v>
      </c>
      <c r="O20" s="54">
        <f t="shared" si="0"/>
        <v>0</v>
      </c>
      <c r="P20" s="52">
        <f t="shared" si="2"/>
        <v>0</v>
      </c>
      <c r="Q20" s="57" cm="1">
        <f t="array" ref="Q20">_xlfn.IFS(P20&gt;=1,30,P20&lt;1,P20*30)</f>
        <v>0</v>
      </c>
      <c r="R20" s="65">
        <f t="shared" si="3"/>
        <v>0</v>
      </c>
      <c r="S20" s="57" cm="1">
        <f t="array" ref="S20">_xlfn.IFS(R20&gt;=0.15,10,R20&lt;0.15,R20/0.15*10)</f>
        <v>0</v>
      </c>
      <c r="T20" s="60"/>
      <c r="U20" s="58"/>
      <c r="V20" s="62">
        <f t="shared" si="4"/>
        <v>0</v>
      </c>
      <c r="W20" s="112" t="str">
        <f t="shared" si="5"/>
        <v>不合格</v>
      </c>
      <c r="X20" s="84"/>
      <c r="Y20" s="84"/>
      <c r="Z20" s="84"/>
      <c r="AA20" s="84"/>
      <c r="AB20" s="84"/>
    </row>
    <row r="21" spans="1:28" ht="24.95" customHeight="1">
      <c r="A21" s="34" t="s">
        <v>64</v>
      </c>
      <c r="B21" s="35">
        <v>18</v>
      </c>
      <c r="C21" s="35" t="s">
        <v>1204</v>
      </c>
      <c r="D21" s="35" t="s">
        <v>636</v>
      </c>
      <c r="E21" s="33">
        <v>79.900000000000006</v>
      </c>
      <c r="F21" s="35" t="s">
        <v>597</v>
      </c>
      <c r="G21" s="35">
        <v>0</v>
      </c>
      <c r="H21" s="35">
        <v>0</v>
      </c>
      <c r="I21" s="35">
        <v>0</v>
      </c>
      <c r="J21" s="36">
        <v>0</v>
      </c>
      <c r="K21" s="36">
        <v>0</v>
      </c>
      <c r="L21" s="89">
        <v>1400</v>
      </c>
      <c r="M21" s="52">
        <f t="shared" si="1"/>
        <v>0</v>
      </c>
      <c r="N21" s="57" cm="1">
        <f t="array" ref="N21">_xlfn.IFS(M21&gt;=1,30,M21&lt;1,M21*30)</f>
        <v>0</v>
      </c>
      <c r="O21" s="54">
        <f t="shared" si="0"/>
        <v>0</v>
      </c>
      <c r="P21" s="52">
        <f t="shared" si="2"/>
        <v>0</v>
      </c>
      <c r="Q21" s="57" cm="1">
        <f t="array" ref="Q21">_xlfn.IFS(P21&gt;=1,30,P21&lt;1,P21*30)</f>
        <v>0</v>
      </c>
      <c r="R21" s="65">
        <f t="shared" si="3"/>
        <v>0</v>
      </c>
      <c r="S21" s="57" cm="1">
        <f t="array" ref="S21">_xlfn.IFS(R21&gt;=0.15,10,R21&lt;0.15,R21/0.15*10)</f>
        <v>0</v>
      </c>
      <c r="T21" s="60"/>
      <c r="U21" s="58"/>
      <c r="V21" s="62">
        <f t="shared" si="4"/>
        <v>0</v>
      </c>
      <c r="W21" s="112" t="str">
        <f t="shared" si="5"/>
        <v>不合格</v>
      </c>
      <c r="X21" s="84"/>
      <c r="Y21" s="84"/>
      <c r="Z21" s="84"/>
      <c r="AA21" s="84"/>
      <c r="AB21" s="84"/>
    </row>
    <row r="22" spans="1:28" ht="24.95" customHeight="1">
      <c r="A22" s="34" t="s">
        <v>64</v>
      </c>
      <c r="B22" s="35">
        <v>19</v>
      </c>
      <c r="C22" s="35" t="s">
        <v>1187</v>
      </c>
      <c r="D22" s="35" t="s">
        <v>602</v>
      </c>
      <c r="E22" s="33">
        <v>47.5</v>
      </c>
      <c r="F22" s="35" t="s">
        <v>601</v>
      </c>
      <c r="G22" s="35">
        <v>130</v>
      </c>
      <c r="H22" s="35">
        <v>0</v>
      </c>
      <c r="I22" s="35">
        <v>1</v>
      </c>
      <c r="J22" s="36">
        <v>900</v>
      </c>
      <c r="K22" s="36">
        <v>0</v>
      </c>
      <c r="L22" s="89">
        <v>1400</v>
      </c>
      <c r="M22" s="52">
        <f t="shared" si="1"/>
        <v>9.285714285714286E-2</v>
      </c>
      <c r="N22" s="57" cm="1">
        <f t="array" ref="N22">_xlfn.IFS(M22&gt;=1,30,M22&lt;1,M22*30)</f>
        <v>2.7857142857142856</v>
      </c>
      <c r="O22" s="54">
        <f t="shared" si="0"/>
        <v>1.8947368421052631E-3</v>
      </c>
      <c r="P22" s="52">
        <f t="shared" si="2"/>
        <v>0.2398401065956029</v>
      </c>
      <c r="Q22" s="57" cm="1">
        <f t="array" ref="Q22">_xlfn.IFS(P22&gt;=1,30,P22&lt;1,P22*30)</f>
        <v>7.1952031978680866</v>
      </c>
      <c r="R22" s="65">
        <f t="shared" si="3"/>
        <v>0</v>
      </c>
      <c r="S22" s="57" cm="1">
        <f t="array" ref="S22">_xlfn.IFS(R22&gt;=0.15,10,R22&lt;0.15,R22/0.15*10)</f>
        <v>0</v>
      </c>
      <c r="T22" s="60"/>
      <c r="U22" s="58"/>
      <c r="V22" s="62">
        <f t="shared" si="4"/>
        <v>9.9809174835823722</v>
      </c>
      <c r="W22" s="112" t="str">
        <f t="shared" si="5"/>
        <v>不合格</v>
      </c>
      <c r="X22" s="84"/>
      <c r="Y22" s="84"/>
      <c r="Z22" s="84"/>
      <c r="AA22" s="84"/>
      <c r="AB22" s="84"/>
    </row>
    <row r="23" spans="1:28" ht="24.95" customHeight="1">
      <c r="A23" s="34" t="s">
        <v>64</v>
      </c>
      <c r="B23" s="35">
        <v>20</v>
      </c>
      <c r="C23" s="35">
        <v>20066138</v>
      </c>
      <c r="D23" s="35" t="s">
        <v>628</v>
      </c>
      <c r="E23" s="33">
        <v>62.24</v>
      </c>
      <c r="F23" s="35" t="s">
        <v>629</v>
      </c>
      <c r="G23" s="35">
        <v>0</v>
      </c>
      <c r="H23" s="35">
        <v>0</v>
      </c>
      <c r="I23" s="35">
        <v>0</v>
      </c>
      <c r="J23" s="36">
        <v>0</v>
      </c>
      <c r="K23" s="36">
        <v>0</v>
      </c>
      <c r="L23" s="89">
        <v>1400</v>
      </c>
      <c r="M23" s="52">
        <f t="shared" si="1"/>
        <v>0</v>
      </c>
      <c r="N23" s="57" cm="1">
        <f t="array" ref="N23">_xlfn.IFS(M23&gt;=1,30,M23&lt;1,M23*30)</f>
        <v>0</v>
      </c>
      <c r="O23" s="54">
        <f t="shared" si="0"/>
        <v>0</v>
      </c>
      <c r="P23" s="52">
        <f t="shared" si="2"/>
        <v>0</v>
      </c>
      <c r="Q23" s="57" cm="1">
        <f t="array" ref="Q23">_xlfn.IFS(P23&gt;=1,30,P23&lt;1,P23*30)</f>
        <v>0</v>
      </c>
      <c r="R23" s="65">
        <f t="shared" si="3"/>
        <v>0</v>
      </c>
      <c r="S23" s="57" cm="1">
        <f t="array" ref="S23">_xlfn.IFS(R23&gt;=0.15,10,R23&lt;0.15,R23/0.15*10)</f>
        <v>0</v>
      </c>
      <c r="T23" s="60"/>
      <c r="U23" s="58"/>
      <c r="V23" s="62">
        <f t="shared" si="4"/>
        <v>0</v>
      </c>
      <c r="W23" s="112" t="str">
        <f t="shared" si="5"/>
        <v>不合格</v>
      </c>
      <c r="X23" s="84"/>
      <c r="Y23" s="84"/>
      <c r="Z23" s="84"/>
      <c r="AA23" s="84"/>
      <c r="AB23" s="84"/>
    </row>
    <row r="24" spans="1:28" ht="24.95" customHeight="1">
      <c r="A24" s="34" t="s">
        <v>64</v>
      </c>
      <c r="B24" s="35">
        <v>21</v>
      </c>
      <c r="C24" s="35">
        <v>20091536</v>
      </c>
      <c r="D24" s="35" t="s">
        <v>662</v>
      </c>
      <c r="E24" s="33">
        <v>150</v>
      </c>
      <c r="F24" s="35" t="s">
        <v>644</v>
      </c>
      <c r="G24" s="35">
        <v>0</v>
      </c>
      <c r="H24" s="35">
        <v>0</v>
      </c>
      <c r="I24" s="35">
        <v>0</v>
      </c>
      <c r="J24" s="36">
        <v>0</v>
      </c>
      <c r="K24" s="36">
        <v>0</v>
      </c>
      <c r="L24" s="89">
        <v>1400</v>
      </c>
      <c r="M24" s="52">
        <f t="shared" si="1"/>
        <v>0</v>
      </c>
      <c r="N24" s="57" cm="1">
        <f t="array" ref="N24">_xlfn.IFS(M24&gt;=1,30,M24&lt;1,M24*30)</f>
        <v>0</v>
      </c>
      <c r="O24" s="54">
        <f t="shared" si="0"/>
        <v>0</v>
      </c>
      <c r="P24" s="52">
        <f t="shared" si="2"/>
        <v>0</v>
      </c>
      <c r="Q24" s="57" cm="1">
        <f t="array" ref="Q24">_xlfn.IFS(P24&gt;=1,30,P24&lt;1,P24*30)</f>
        <v>0</v>
      </c>
      <c r="R24" s="65">
        <f t="shared" si="3"/>
        <v>0</v>
      </c>
      <c r="S24" s="57" cm="1">
        <f t="array" ref="S24">_xlfn.IFS(R24&gt;=0.15,10,R24&lt;0.15,R24/0.15*10)</f>
        <v>0</v>
      </c>
      <c r="T24" s="60"/>
      <c r="U24" s="58"/>
      <c r="V24" s="62">
        <f t="shared" si="4"/>
        <v>0</v>
      </c>
      <c r="W24" s="112" t="str">
        <f t="shared" si="5"/>
        <v>不合格</v>
      </c>
      <c r="X24" s="84"/>
      <c r="Y24" s="84"/>
      <c r="Z24" s="84"/>
      <c r="AA24" s="84"/>
      <c r="AB24" s="84"/>
    </row>
    <row r="25" spans="1:28" ht="24.95" customHeight="1">
      <c r="A25" s="34" t="s">
        <v>64</v>
      </c>
      <c r="B25" s="35">
        <v>22</v>
      </c>
      <c r="C25" s="35">
        <v>20091713</v>
      </c>
      <c r="D25" s="35" t="s">
        <v>14</v>
      </c>
      <c r="E25" s="33">
        <v>80</v>
      </c>
      <c r="F25" s="35" t="s">
        <v>644</v>
      </c>
      <c r="G25" s="35">
        <v>0</v>
      </c>
      <c r="H25" s="35">
        <v>0</v>
      </c>
      <c r="I25" s="35">
        <v>0</v>
      </c>
      <c r="J25" s="36">
        <v>0</v>
      </c>
      <c r="K25" s="36">
        <v>0</v>
      </c>
      <c r="L25" s="89">
        <v>1400</v>
      </c>
      <c r="M25" s="52">
        <f t="shared" si="1"/>
        <v>0</v>
      </c>
      <c r="N25" s="57" cm="1">
        <f t="array" ref="N25">_xlfn.IFS(M25&gt;=1,30,M25&lt;1,M25*30)</f>
        <v>0</v>
      </c>
      <c r="O25" s="54">
        <f t="shared" si="0"/>
        <v>0</v>
      </c>
      <c r="P25" s="52">
        <f t="shared" si="2"/>
        <v>0</v>
      </c>
      <c r="Q25" s="57" cm="1">
        <f t="array" ref="Q25">_xlfn.IFS(P25&gt;=1,30,P25&lt;1,P25*30)</f>
        <v>0</v>
      </c>
      <c r="R25" s="65">
        <f t="shared" si="3"/>
        <v>0</v>
      </c>
      <c r="S25" s="57" cm="1">
        <f t="array" ref="S25">_xlfn.IFS(R25&gt;=0.15,10,R25&lt;0.15,R25/0.15*10)</f>
        <v>0</v>
      </c>
      <c r="T25" s="60"/>
      <c r="U25" s="58"/>
      <c r="V25" s="62">
        <f t="shared" si="4"/>
        <v>0</v>
      </c>
      <c r="W25" s="112" t="str">
        <f t="shared" si="5"/>
        <v>不合格</v>
      </c>
      <c r="X25" s="84"/>
      <c r="Y25" s="84"/>
      <c r="Z25" s="84"/>
      <c r="AA25" s="84"/>
      <c r="AB25" s="84"/>
    </row>
    <row r="26" spans="1:28" ht="24.95" customHeight="1">
      <c r="A26" s="34" t="s">
        <v>64</v>
      </c>
      <c r="B26" s="35">
        <v>23</v>
      </c>
      <c r="C26" s="35" t="s">
        <v>1182</v>
      </c>
      <c r="D26" s="35" t="s">
        <v>592</v>
      </c>
      <c r="E26" s="33">
        <v>41.28</v>
      </c>
      <c r="F26" s="35" t="s">
        <v>593</v>
      </c>
      <c r="G26" s="35">
        <v>0</v>
      </c>
      <c r="H26" s="35">
        <v>0</v>
      </c>
      <c r="I26" s="35">
        <v>0</v>
      </c>
      <c r="J26" s="36">
        <v>0</v>
      </c>
      <c r="K26" s="36">
        <v>0</v>
      </c>
      <c r="L26" s="89">
        <v>1400</v>
      </c>
      <c r="M26" s="52">
        <f t="shared" si="1"/>
        <v>0</v>
      </c>
      <c r="N26" s="57" cm="1">
        <f t="array" ref="N26">_xlfn.IFS(M26&gt;=1,30,M26&lt;1,M26*30)</f>
        <v>0</v>
      </c>
      <c r="O26" s="54">
        <f t="shared" si="0"/>
        <v>0</v>
      </c>
      <c r="P26" s="52">
        <f t="shared" si="2"/>
        <v>0</v>
      </c>
      <c r="Q26" s="57" cm="1">
        <f t="array" ref="Q26">_xlfn.IFS(P26&gt;=1,30,P26&lt;1,P26*30)</f>
        <v>0</v>
      </c>
      <c r="R26" s="65">
        <f t="shared" si="3"/>
        <v>0</v>
      </c>
      <c r="S26" s="57" cm="1">
        <f t="array" ref="S26">_xlfn.IFS(R26&gt;=0.15,10,R26&lt;0.15,R26/0.15*10)</f>
        <v>0</v>
      </c>
      <c r="T26" s="60"/>
      <c r="U26" s="58"/>
      <c r="V26" s="62">
        <f t="shared" si="4"/>
        <v>0</v>
      </c>
      <c r="W26" s="112" t="str">
        <f t="shared" si="5"/>
        <v>不合格</v>
      </c>
      <c r="X26" s="84"/>
      <c r="Y26" s="84"/>
      <c r="Z26" s="84"/>
      <c r="AA26" s="84"/>
      <c r="AB26" s="84"/>
    </row>
    <row r="27" spans="1:28" ht="24.95" customHeight="1">
      <c r="A27" s="34" t="s">
        <v>64</v>
      </c>
      <c r="B27" s="35">
        <v>24</v>
      </c>
      <c r="C27" s="35">
        <v>20145969</v>
      </c>
      <c r="D27" s="35" t="s">
        <v>664</v>
      </c>
      <c r="E27" s="33">
        <v>189.86600000000001</v>
      </c>
      <c r="F27" s="35" t="s">
        <v>591</v>
      </c>
      <c r="G27" s="35">
        <v>0</v>
      </c>
      <c r="H27" s="35">
        <v>0</v>
      </c>
      <c r="I27" s="35">
        <v>0</v>
      </c>
      <c r="J27" s="36">
        <v>0</v>
      </c>
      <c r="K27" s="36">
        <v>0</v>
      </c>
      <c r="L27" s="89">
        <v>1400</v>
      </c>
      <c r="M27" s="52">
        <f t="shared" si="1"/>
        <v>0</v>
      </c>
      <c r="N27" s="57" cm="1">
        <f t="array" ref="N27">_xlfn.IFS(M27&gt;=1,30,M27&lt;1,M27*30)</f>
        <v>0</v>
      </c>
      <c r="O27" s="54">
        <f t="shared" si="0"/>
        <v>0</v>
      </c>
      <c r="P27" s="52">
        <f t="shared" si="2"/>
        <v>0</v>
      </c>
      <c r="Q27" s="57" cm="1">
        <f t="array" ref="Q27">_xlfn.IFS(P27&gt;=1,30,P27&lt;1,P27*30)</f>
        <v>0</v>
      </c>
      <c r="R27" s="65">
        <f t="shared" si="3"/>
        <v>0</v>
      </c>
      <c r="S27" s="57" cm="1">
        <f t="array" ref="S27">_xlfn.IFS(R27&gt;=0.15,10,R27&lt;0.15,R27/0.15*10)</f>
        <v>0</v>
      </c>
      <c r="T27" s="60"/>
      <c r="U27" s="58"/>
      <c r="V27" s="62">
        <f t="shared" si="4"/>
        <v>0</v>
      </c>
      <c r="W27" s="112" t="str">
        <f t="shared" si="5"/>
        <v>不合格</v>
      </c>
      <c r="X27" s="84"/>
      <c r="Y27" s="84"/>
      <c r="Z27" s="84"/>
      <c r="AA27" s="84"/>
      <c r="AB27" s="84"/>
    </row>
    <row r="28" spans="1:28" ht="24.95" customHeight="1">
      <c r="A28" s="34" t="s">
        <v>64</v>
      </c>
      <c r="B28" s="35">
        <v>25</v>
      </c>
      <c r="C28" s="35" t="s">
        <v>1200</v>
      </c>
      <c r="D28" s="35" t="s">
        <v>0</v>
      </c>
      <c r="E28" s="33">
        <v>74</v>
      </c>
      <c r="F28" s="35" t="s">
        <v>618</v>
      </c>
      <c r="G28" s="35">
        <v>0</v>
      </c>
      <c r="H28" s="35">
        <v>0</v>
      </c>
      <c r="I28" s="35">
        <v>0</v>
      </c>
      <c r="J28" s="36">
        <v>0</v>
      </c>
      <c r="K28" s="36">
        <v>0</v>
      </c>
      <c r="L28" s="89">
        <v>1400</v>
      </c>
      <c r="M28" s="52">
        <f t="shared" si="1"/>
        <v>0</v>
      </c>
      <c r="N28" s="57" cm="1">
        <f t="array" ref="N28">_xlfn.IFS(M28&gt;=1,30,M28&lt;1,M28*30)</f>
        <v>0</v>
      </c>
      <c r="O28" s="54">
        <f t="shared" si="0"/>
        <v>0</v>
      </c>
      <c r="P28" s="52">
        <f t="shared" si="2"/>
        <v>0</v>
      </c>
      <c r="Q28" s="57" cm="1">
        <f t="array" ref="Q28">_xlfn.IFS(P28&gt;=1,30,P28&lt;1,P28*30)</f>
        <v>0</v>
      </c>
      <c r="R28" s="65">
        <f t="shared" si="3"/>
        <v>0</v>
      </c>
      <c r="S28" s="57" cm="1">
        <f t="array" ref="S28">_xlfn.IFS(R28&gt;=0.15,10,R28&lt;0.15,R28/0.15*10)</f>
        <v>0</v>
      </c>
      <c r="T28" s="60"/>
      <c r="U28" s="58"/>
      <c r="V28" s="62">
        <f t="shared" si="4"/>
        <v>0</v>
      </c>
      <c r="W28" s="112" t="str">
        <f t="shared" si="5"/>
        <v>不合格</v>
      </c>
      <c r="X28" s="84"/>
      <c r="Y28" s="84"/>
      <c r="Z28" s="84"/>
      <c r="AA28" s="84"/>
      <c r="AB28" s="84"/>
    </row>
    <row r="29" spans="1:28" ht="24.95" customHeight="1">
      <c r="A29" s="34" t="s">
        <v>64</v>
      </c>
      <c r="B29" s="35">
        <v>26</v>
      </c>
      <c r="C29" s="35">
        <v>20145970</v>
      </c>
      <c r="D29" s="35" t="s">
        <v>649</v>
      </c>
      <c r="E29" s="33">
        <v>89.93</v>
      </c>
      <c r="F29" s="35" t="s">
        <v>601</v>
      </c>
      <c r="G29" s="35">
        <v>0</v>
      </c>
      <c r="H29" s="35">
        <v>0</v>
      </c>
      <c r="I29" s="35">
        <v>0</v>
      </c>
      <c r="J29" s="36">
        <v>0</v>
      </c>
      <c r="K29" s="36">
        <v>0</v>
      </c>
      <c r="L29" s="89">
        <v>1400</v>
      </c>
      <c r="M29" s="52">
        <f t="shared" si="1"/>
        <v>0</v>
      </c>
      <c r="N29" s="57" cm="1">
        <f t="array" ref="N29">_xlfn.IFS(M29&gt;=1,30,M29&lt;1,M29*30)</f>
        <v>0</v>
      </c>
      <c r="O29" s="54">
        <f t="shared" si="0"/>
        <v>0</v>
      </c>
      <c r="P29" s="52">
        <f t="shared" si="2"/>
        <v>0</v>
      </c>
      <c r="Q29" s="57" cm="1">
        <f t="array" ref="Q29">_xlfn.IFS(P29&gt;=1,30,P29&lt;1,P29*30)</f>
        <v>0</v>
      </c>
      <c r="R29" s="65">
        <f t="shared" si="3"/>
        <v>0</v>
      </c>
      <c r="S29" s="57" cm="1">
        <f t="array" ref="S29">_xlfn.IFS(R29&gt;=0.15,10,R29&lt;0.15,R29/0.15*10)</f>
        <v>0</v>
      </c>
      <c r="T29" s="60"/>
      <c r="U29" s="58"/>
      <c r="V29" s="62">
        <f t="shared" si="4"/>
        <v>0</v>
      </c>
      <c r="W29" s="112" t="str">
        <f t="shared" si="5"/>
        <v>不合格</v>
      </c>
      <c r="X29" s="84"/>
      <c r="Y29" s="84"/>
      <c r="Z29" s="84"/>
      <c r="AA29" s="84"/>
      <c r="AB29" s="84"/>
    </row>
    <row r="30" spans="1:28" ht="24.95" customHeight="1">
      <c r="A30" s="34" t="s">
        <v>64</v>
      </c>
      <c r="B30" s="35">
        <v>27</v>
      </c>
      <c r="C30" s="35">
        <v>20115002</v>
      </c>
      <c r="D30" s="35" t="s">
        <v>657</v>
      </c>
      <c r="E30" s="33">
        <v>119.78</v>
      </c>
      <c r="F30" s="35" t="s">
        <v>658</v>
      </c>
      <c r="G30" s="35">
        <v>0</v>
      </c>
      <c r="H30" s="35">
        <v>0</v>
      </c>
      <c r="I30" s="35">
        <v>0</v>
      </c>
      <c r="J30" s="36">
        <v>0</v>
      </c>
      <c r="K30" s="36">
        <v>0</v>
      </c>
      <c r="L30" s="89">
        <v>1400</v>
      </c>
      <c r="M30" s="52">
        <f t="shared" si="1"/>
        <v>0</v>
      </c>
      <c r="N30" s="57" cm="1">
        <f t="array" ref="N30">_xlfn.IFS(M30&gt;=1,30,M30&lt;1,M30*30)</f>
        <v>0</v>
      </c>
      <c r="O30" s="54">
        <f t="shared" si="0"/>
        <v>0</v>
      </c>
      <c r="P30" s="52">
        <f t="shared" si="2"/>
        <v>0</v>
      </c>
      <c r="Q30" s="57" cm="1">
        <f t="array" ref="Q30">_xlfn.IFS(P30&gt;=1,30,P30&lt;1,P30*30)</f>
        <v>0</v>
      </c>
      <c r="R30" s="65">
        <f t="shared" si="3"/>
        <v>0</v>
      </c>
      <c r="S30" s="57" cm="1">
        <f t="array" ref="S30">_xlfn.IFS(R30&gt;=0.15,10,R30&lt;0.15,R30/0.15*10)</f>
        <v>0</v>
      </c>
      <c r="T30" s="60"/>
      <c r="U30" s="58"/>
      <c r="V30" s="62">
        <f t="shared" si="4"/>
        <v>0</v>
      </c>
      <c r="W30" s="112" t="str">
        <f t="shared" si="5"/>
        <v>不合格</v>
      </c>
      <c r="X30" s="84"/>
      <c r="Y30" s="84"/>
      <c r="Z30" s="84"/>
      <c r="AA30" s="84"/>
      <c r="AB30" s="84"/>
    </row>
    <row r="31" spans="1:28" ht="24.95" customHeight="1">
      <c r="A31" s="34" t="s">
        <v>64</v>
      </c>
      <c r="B31" s="35">
        <v>28</v>
      </c>
      <c r="C31" s="35">
        <v>20146860</v>
      </c>
      <c r="D31" s="35" t="s">
        <v>640</v>
      </c>
      <c r="E31" s="33">
        <v>79.930000000000007</v>
      </c>
      <c r="F31" s="35" t="s">
        <v>641</v>
      </c>
      <c r="G31" s="35">
        <v>0</v>
      </c>
      <c r="H31" s="35">
        <v>0</v>
      </c>
      <c r="I31" s="35">
        <v>0</v>
      </c>
      <c r="J31" s="36">
        <v>0</v>
      </c>
      <c r="K31" s="36">
        <v>0</v>
      </c>
      <c r="L31" s="89">
        <v>1400</v>
      </c>
      <c r="M31" s="52">
        <f t="shared" si="1"/>
        <v>0</v>
      </c>
      <c r="N31" s="57" cm="1">
        <f t="array" ref="N31">_xlfn.IFS(M31&gt;=1,30,M31&lt;1,M31*30)</f>
        <v>0</v>
      </c>
      <c r="O31" s="54">
        <f t="shared" si="0"/>
        <v>0</v>
      </c>
      <c r="P31" s="52">
        <f t="shared" si="2"/>
        <v>0</v>
      </c>
      <c r="Q31" s="57" cm="1">
        <f t="array" ref="Q31">_xlfn.IFS(P31&gt;=1,30,P31&lt;1,P31*30)</f>
        <v>0</v>
      </c>
      <c r="R31" s="65">
        <f t="shared" si="3"/>
        <v>0</v>
      </c>
      <c r="S31" s="57" cm="1">
        <f t="array" ref="S31">_xlfn.IFS(R31&gt;=0.15,10,R31&lt;0.15,R31/0.15*10)</f>
        <v>0</v>
      </c>
      <c r="T31" s="60"/>
      <c r="U31" s="58"/>
      <c r="V31" s="62">
        <f t="shared" si="4"/>
        <v>0</v>
      </c>
      <c r="W31" s="112" t="str">
        <f t="shared" si="5"/>
        <v>不合格</v>
      </c>
      <c r="X31" s="84"/>
      <c r="Y31" s="84"/>
      <c r="Z31" s="84"/>
      <c r="AA31" s="84"/>
      <c r="AB31" s="84"/>
    </row>
    <row r="32" spans="1:28" ht="24.95" customHeight="1">
      <c r="A32" s="34" t="s">
        <v>64</v>
      </c>
      <c r="B32" s="35">
        <v>29</v>
      </c>
      <c r="C32" s="35">
        <v>20148109</v>
      </c>
      <c r="D32" s="35" t="s">
        <v>622</v>
      </c>
      <c r="E32" s="33">
        <v>59.6</v>
      </c>
      <c r="F32" s="35" t="s">
        <v>623</v>
      </c>
      <c r="G32" s="35">
        <v>0</v>
      </c>
      <c r="H32" s="35">
        <v>0</v>
      </c>
      <c r="I32" s="35">
        <v>0</v>
      </c>
      <c r="J32" s="36">
        <v>0</v>
      </c>
      <c r="K32" s="36">
        <v>0</v>
      </c>
      <c r="L32" s="89">
        <v>1400</v>
      </c>
      <c r="M32" s="52">
        <f t="shared" si="1"/>
        <v>0</v>
      </c>
      <c r="N32" s="57" cm="1">
        <f t="array" ref="N32">_xlfn.IFS(M32&gt;=1,30,M32&lt;1,M32*30)</f>
        <v>0</v>
      </c>
      <c r="O32" s="54">
        <f t="shared" si="0"/>
        <v>0</v>
      </c>
      <c r="P32" s="52">
        <f t="shared" si="2"/>
        <v>0</v>
      </c>
      <c r="Q32" s="57" cm="1">
        <f t="array" ref="Q32">_xlfn.IFS(P32&gt;=1,30,P32&lt;1,P32*30)</f>
        <v>0</v>
      </c>
      <c r="R32" s="65">
        <f t="shared" si="3"/>
        <v>0</v>
      </c>
      <c r="S32" s="57" cm="1">
        <f t="array" ref="S32">_xlfn.IFS(R32&gt;=0.15,10,R32&lt;0.15,R32/0.15*10)</f>
        <v>0</v>
      </c>
      <c r="T32" s="60"/>
      <c r="U32" s="58"/>
      <c r="V32" s="62">
        <f t="shared" si="4"/>
        <v>0</v>
      </c>
      <c r="W32" s="112" t="str">
        <f t="shared" si="5"/>
        <v>不合格</v>
      </c>
      <c r="X32" s="84"/>
      <c r="Y32" s="84"/>
      <c r="Z32" s="84"/>
      <c r="AA32" s="84"/>
      <c r="AB32" s="84"/>
    </row>
    <row r="33" spans="1:28" ht="24.95" customHeight="1">
      <c r="A33" s="34" t="s">
        <v>64</v>
      </c>
      <c r="B33" s="35">
        <v>30</v>
      </c>
      <c r="C33" s="35">
        <v>20142324</v>
      </c>
      <c r="D33" s="35" t="s">
        <v>648</v>
      </c>
      <c r="E33" s="33">
        <v>88.9</v>
      </c>
      <c r="F33" s="35" t="s">
        <v>591</v>
      </c>
      <c r="G33" s="35">
        <v>0</v>
      </c>
      <c r="H33" s="35">
        <v>0</v>
      </c>
      <c r="I33" s="35">
        <v>0</v>
      </c>
      <c r="J33" s="36">
        <v>0</v>
      </c>
      <c r="K33" s="36">
        <v>0</v>
      </c>
      <c r="L33" s="89">
        <v>1400</v>
      </c>
      <c r="M33" s="52">
        <f t="shared" si="1"/>
        <v>0</v>
      </c>
      <c r="N33" s="57" cm="1">
        <f t="array" ref="N33">_xlfn.IFS(M33&gt;=1,30,M33&lt;1,M33*30)</f>
        <v>0</v>
      </c>
      <c r="O33" s="54">
        <f t="shared" si="0"/>
        <v>0</v>
      </c>
      <c r="P33" s="52">
        <f t="shared" si="2"/>
        <v>0</v>
      </c>
      <c r="Q33" s="57" cm="1">
        <f t="array" ref="Q33">_xlfn.IFS(P33&gt;=1,30,P33&lt;1,P33*30)</f>
        <v>0</v>
      </c>
      <c r="R33" s="65">
        <f t="shared" si="3"/>
        <v>0</v>
      </c>
      <c r="S33" s="57" cm="1">
        <f t="array" ref="S33">_xlfn.IFS(R33&gt;=0.15,10,R33&lt;0.15,R33/0.15*10)</f>
        <v>0</v>
      </c>
      <c r="T33" s="60"/>
      <c r="U33" s="58"/>
      <c r="V33" s="62">
        <f t="shared" si="4"/>
        <v>0</v>
      </c>
      <c r="W33" s="112" t="str">
        <f t="shared" si="5"/>
        <v>不合格</v>
      </c>
      <c r="X33" s="84"/>
      <c r="Y33" s="84"/>
      <c r="Z33" s="84"/>
      <c r="AA33" s="84"/>
      <c r="AB33" s="84"/>
    </row>
    <row r="34" spans="1:28" ht="24.95" customHeight="1">
      <c r="A34" s="34" t="s">
        <v>64</v>
      </c>
      <c r="B34" s="35">
        <v>31</v>
      </c>
      <c r="C34" s="35">
        <v>20122989</v>
      </c>
      <c r="D34" s="35" t="s">
        <v>621</v>
      </c>
      <c r="E34" s="33">
        <v>59.6</v>
      </c>
      <c r="F34" s="35" t="s">
        <v>591</v>
      </c>
      <c r="G34" s="35">
        <v>0</v>
      </c>
      <c r="H34" s="35">
        <v>0</v>
      </c>
      <c r="I34" s="35">
        <v>0</v>
      </c>
      <c r="J34" s="36">
        <v>0</v>
      </c>
      <c r="K34" s="36">
        <v>0</v>
      </c>
      <c r="L34" s="89">
        <v>1400</v>
      </c>
      <c r="M34" s="52">
        <f t="shared" si="1"/>
        <v>0</v>
      </c>
      <c r="N34" s="57" cm="1">
        <f t="array" ref="N34">_xlfn.IFS(M34&gt;=1,30,M34&lt;1,M34*30)</f>
        <v>0</v>
      </c>
      <c r="O34" s="54">
        <f t="shared" si="0"/>
        <v>0</v>
      </c>
      <c r="P34" s="52">
        <f t="shared" si="2"/>
        <v>0</v>
      </c>
      <c r="Q34" s="57" cm="1">
        <f t="array" ref="Q34">_xlfn.IFS(P34&gt;=1,30,P34&lt;1,P34*30)</f>
        <v>0</v>
      </c>
      <c r="R34" s="65">
        <f t="shared" si="3"/>
        <v>0</v>
      </c>
      <c r="S34" s="57" cm="1">
        <f t="array" ref="S34">_xlfn.IFS(R34&gt;=0.15,10,R34&lt;0.15,R34/0.15*10)</f>
        <v>0</v>
      </c>
      <c r="T34" s="60"/>
      <c r="U34" s="58"/>
      <c r="V34" s="62">
        <f t="shared" si="4"/>
        <v>0</v>
      </c>
      <c r="W34" s="112" t="str">
        <f t="shared" si="5"/>
        <v>不合格</v>
      </c>
      <c r="X34" s="84"/>
      <c r="Y34" s="84"/>
      <c r="Z34" s="84"/>
      <c r="AA34" s="84"/>
      <c r="AB34" s="84"/>
    </row>
    <row r="35" spans="1:28" ht="24.95" customHeight="1">
      <c r="A35" s="34" t="s">
        <v>64</v>
      </c>
      <c r="B35" s="35">
        <v>32</v>
      </c>
      <c r="C35" s="35">
        <v>20145971</v>
      </c>
      <c r="D35" s="35" t="s">
        <v>654</v>
      </c>
      <c r="E35" s="33">
        <v>98.75</v>
      </c>
      <c r="F35" s="35" t="s">
        <v>601</v>
      </c>
      <c r="G35" s="35">
        <v>0</v>
      </c>
      <c r="H35" s="35">
        <v>0</v>
      </c>
      <c r="I35" s="35">
        <v>0</v>
      </c>
      <c r="J35" s="36">
        <v>0</v>
      </c>
      <c r="K35" s="36">
        <v>0</v>
      </c>
      <c r="L35" s="89">
        <v>1400</v>
      </c>
      <c r="M35" s="52">
        <f t="shared" si="1"/>
        <v>0</v>
      </c>
      <c r="N35" s="57" cm="1">
        <f t="array" ref="N35">_xlfn.IFS(M35&gt;=1,30,M35&lt;1,M35*30)</f>
        <v>0</v>
      </c>
      <c r="O35" s="54">
        <f t="shared" ref="O35:O65" si="6">J35/E35/10000</f>
        <v>0</v>
      </c>
      <c r="P35" s="52">
        <f t="shared" si="2"/>
        <v>0</v>
      </c>
      <c r="Q35" s="57" cm="1">
        <f t="array" ref="Q35">_xlfn.IFS(P35&gt;=1,30,P35&lt;1,P35*30)</f>
        <v>0</v>
      </c>
      <c r="R35" s="65">
        <f t="shared" si="3"/>
        <v>0</v>
      </c>
      <c r="S35" s="57" cm="1">
        <f t="array" ref="S35">_xlfn.IFS(R35&gt;=0.15,10,R35&lt;0.15,R35/0.15*10)</f>
        <v>0</v>
      </c>
      <c r="T35" s="60"/>
      <c r="U35" s="58"/>
      <c r="V35" s="62">
        <f t="shared" si="4"/>
        <v>0</v>
      </c>
      <c r="W35" s="112" t="str">
        <f t="shared" si="5"/>
        <v>不合格</v>
      </c>
      <c r="X35" s="84"/>
      <c r="Y35" s="84"/>
      <c r="Z35" s="84"/>
      <c r="AA35" s="84"/>
      <c r="AB35" s="84"/>
    </row>
    <row r="36" spans="1:28" ht="24.95" customHeight="1">
      <c r="A36" s="34" t="s">
        <v>64</v>
      </c>
      <c r="B36" s="35">
        <v>33</v>
      </c>
      <c r="C36" s="35" t="s">
        <v>1193</v>
      </c>
      <c r="D36" s="35" t="s">
        <v>617</v>
      </c>
      <c r="E36" s="33">
        <v>57</v>
      </c>
      <c r="F36" s="35" t="s">
        <v>618</v>
      </c>
      <c r="G36" s="35">
        <v>0</v>
      </c>
      <c r="H36" s="35">
        <v>0</v>
      </c>
      <c r="I36" s="35">
        <v>0</v>
      </c>
      <c r="J36" s="36">
        <v>0</v>
      </c>
      <c r="K36" s="36">
        <v>0</v>
      </c>
      <c r="L36" s="89">
        <v>800</v>
      </c>
      <c r="M36" s="52">
        <f t="shared" si="1"/>
        <v>0</v>
      </c>
      <c r="N36" s="57" cm="1">
        <f t="array" ref="N36">_xlfn.IFS(M36&gt;=1,30,M36&lt;1,M36*30)</f>
        <v>0</v>
      </c>
      <c r="O36" s="54">
        <f t="shared" si="6"/>
        <v>0</v>
      </c>
      <c r="P36" s="52">
        <f t="shared" si="2"/>
        <v>0</v>
      </c>
      <c r="Q36" s="57" cm="1">
        <f t="array" ref="Q36">_xlfn.IFS(P36&gt;=1,30,P36&lt;1,P36*30)</f>
        <v>0</v>
      </c>
      <c r="R36" s="65">
        <f t="shared" si="3"/>
        <v>0</v>
      </c>
      <c r="S36" s="57" cm="1">
        <f t="array" ref="S36">_xlfn.IFS(R36&gt;=0.15,10,R36&lt;0.15,R36/0.15*10)</f>
        <v>0</v>
      </c>
      <c r="T36" s="60"/>
      <c r="U36" s="58"/>
      <c r="V36" s="62">
        <f t="shared" si="4"/>
        <v>0</v>
      </c>
      <c r="W36" s="112" t="str">
        <f t="shared" si="5"/>
        <v>不合格</v>
      </c>
      <c r="X36" s="84"/>
      <c r="Y36" s="84"/>
      <c r="Z36" s="84"/>
      <c r="AA36" s="84"/>
      <c r="AB36" s="84"/>
    </row>
    <row r="37" spans="1:28" ht="24.95" customHeight="1">
      <c r="A37" s="34" t="s">
        <v>64</v>
      </c>
      <c r="B37" s="35">
        <v>34</v>
      </c>
      <c r="C37" s="35" t="s">
        <v>1186</v>
      </c>
      <c r="D37" s="35" t="s">
        <v>600</v>
      </c>
      <c r="E37" s="33">
        <v>46</v>
      </c>
      <c r="F37" s="35" t="s">
        <v>601</v>
      </c>
      <c r="G37" s="35">
        <v>681.99</v>
      </c>
      <c r="H37" s="35">
        <v>0</v>
      </c>
      <c r="I37" s="35">
        <v>22</v>
      </c>
      <c r="J37" s="36">
        <v>2300</v>
      </c>
      <c r="K37" s="36">
        <v>0</v>
      </c>
      <c r="L37" s="89">
        <v>1400</v>
      </c>
      <c r="M37" s="52">
        <f t="shared" si="1"/>
        <v>0.48713571428571428</v>
      </c>
      <c r="N37" s="57" cm="1">
        <f t="array" ref="N37">_xlfn.IFS(M37&gt;=1,30,M37&lt;1,M37*30)</f>
        <v>14.614071428571428</v>
      </c>
      <c r="O37" s="54">
        <f t="shared" si="6"/>
        <v>5.0000000000000001E-3</v>
      </c>
      <c r="P37" s="52">
        <f t="shared" si="2"/>
        <v>0.63291139240506322</v>
      </c>
      <c r="Q37" s="57" cm="1">
        <f t="array" ref="Q37">_xlfn.IFS(P37&gt;=1,30,P37&lt;1,P37*30)</f>
        <v>18.987341772151897</v>
      </c>
      <c r="R37" s="65">
        <f t="shared" si="3"/>
        <v>0</v>
      </c>
      <c r="S37" s="57" cm="1">
        <f t="array" ref="S37">_xlfn.IFS(R37&gt;=0.15,10,R37&lt;0.15,R37/0.15*10)</f>
        <v>0</v>
      </c>
      <c r="T37" s="60"/>
      <c r="U37" s="58"/>
      <c r="V37" s="62">
        <f t="shared" si="4"/>
        <v>33.601413200723329</v>
      </c>
      <c r="W37" s="112" t="str">
        <f t="shared" si="5"/>
        <v>不合格</v>
      </c>
      <c r="X37" s="84"/>
      <c r="Y37" s="84"/>
      <c r="Z37" s="84"/>
      <c r="AA37" s="84"/>
      <c r="AB37" s="84"/>
    </row>
    <row r="38" spans="1:28" ht="24.95" customHeight="1">
      <c r="A38" s="34" t="s">
        <v>64</v>
      </c>
      <c r="B38" s="35">
        <v>35</v>
      </c>
      <c r="C38" s="35" t="s">
        <v>1197</v>
      </c>
      <c r="D38" s="35" t="s">
        <v>630</v>
      </c>
      <c r="E38" s="33">
        <v>62.268000000000001</v>
      </c>
      <c r="F38" s="35" t="s">
        <v>601</v>
      </c>
      <c r="G38" s="35">
        <v>0</v>
      </c>
      <c r="H38" s="35">
        <v>0</v>
      </c>
      <c r="I38" s="35">
        <v>0</v>
      </c>
      <c r="J38" s="36">
        <v>0</v>
      </c>
      <c r="K38" s="36">
        <v>0</v>
      </c>
      <c r="L38" s="89">
        <v>800</v>
      </c>
      <c r="M38" s="52">
        <f t="shared" si="1"/>
        <v>0</v>
      </c>
      <c r="N38" s="57" cm="1">
        <f t="array" ref="N38">_xlfn.IFS(M38&gt;=1,30,M38&lt;1,M38*30)</f>
        <v>0</v>
      </c>
      <c r="O38" s="54">
        <f t="shared" si="6"/>
        <v>0</v>
      </c>
      <c r="P38" s="52">
        <f t="shared" si="2"/>
        <v>0</v>
      </c>
      <c r="Q38" s="57" cm="1">
        <f t="array" ref="Q38">_xlfn.IFS(P38&gt;=1,30,P38&lt;1,P38*30)</f>
        <v>0</v>
      </c>
      <c r="R38" s="65">
        <f t="shared" si="3"/>
        <v>0</v>
      </c>
      <c r="S38" s="57" cm="1">
        <f t="array" ref="S38">_xlfn.IFS(R38&gt;=0.15,10,R38&lt;0.15,R38/0.15*10)</f>
        <v>0</v>
      </c>
      <c r="T38" s="60"/>
      <c r="U38" s="58"/>
      <c r="V38" s="62">
        <f t="shared" si="4"/>
        <v>0</v>
      </c>
      <c r="W38" s="112" t="str">
        <f t="shared" si="5"/>
        <v>不合格</v>
      </c>
      <c r="X38" s="84"/>
      <c r="Y38" s="84"/>
      <c r="Z38" s="84"/>
      <c r="AA38" s="84"/>
      <c r="AB38" s="84"/>
    </row>
    <row r="39" spans="1:28" ht="24.95" customHeight="1">
      <c r="A39" s="34" t="s">
        <v>64</v>
      </c>
      <c r="B39" s="35">
        <v>36</v>
      </c>
      <c r="C39" s="35" t="s">
        <v>1216</v>
      </c>
      <c r="D39" s="35" t="s">
        <v>671</v>
      </c>
      <c r="E39" s="33">
        <v>499.88</v>
      </c>
      <c r="F39" s="35" t="s">
        <v>601</v>
      </c>
      <c r="G39" s="35">
        <v>2568.48</v>
      </c>
      <c r="H39" s="35">
        <v>0</v>
      </c>
      <c r="I39" s="35">
        <v>134</v>
      </c>
      <c r="J39" s="36">
        <v>66600</v>
      </c>
      <c r="K39" s="36">
        <v>0</v>
      </c>
      <c r="L39" s="89">
        <v>1400</v>
      </c>
      <c r="M39" s="52">
        <f t="shared" si="1"/>
        <v>1.8346285714285715</v>
      </c>
      <c r="N39" s="57" cm="1">
        <f t="array" ref="N39">_xlfn.IFS(M39&gt;=1,30,M39&lt;1,M39*30)</f>
        <v>30</v>
      </c>
      <c r="O39" s="54">
        <f t="shared" si="6"/>
        <v>1.3323197567416178E-2</v>
      </c>
      <c r="P39" s="52">
        <f t="shared" si="2"/>
        <v>1.6864807047362249</v>
      </c>
      <c r="Q39" s="57" cm="1">
        <f t="array" ref="Q39">_xlfn.IFS(P39&gt;=1,30,P39&lt;1,P39*30)</f>
        <v>30</v>
      </c>
      <c r="R39" s="65">
        <f t="shared" si="3"/>
        <v>0</v>
      </c>
      <c r="S39" s="57" cm="1">
        <f t="array" ref="S39">_xlfn.IFS(R39&gt;=0.15,10,R39&lt;0.15,R39/0.15*10)</f>
        <v>0</v>
      </c>
      <c r="T39" s="60"/>
      <c r="U39" s="58"/>
      <c r="V39" s="62">
        <f t="shared" si="4"/>
        <v>60</v>
      </c>
      <c r="W39" s="112" t="str">
        <f t="shared" si="5"/>
        <v>合格</v>
      </c>
      <c r="X39" s="84"/>
      <c r="Y39" s="84"/>
      <c r="Z39" s="84"/>
      <c r="AA39" s="84"/>
      <c r="AB39" s="84"/>
    </row>
    <row r="40" spans="1:28" ht="24.95" customHeight="1">
      <c r="A40" s="34" t="s">
        <v>64</v>
      </c>
      <c r="B40" s="35">
        <v>37</v>
      </c>
      <c r="C40" s="35" t="s">
        <v>1185</v>
      </c>
      <c r="D40" s="35" t="s">
        <v>598</v>
      </c>
      <c r="E40" s="33">
        <v>45</v>
      </c>
      <c r="F40" s="35" t="s">
        <v>599</v>
      </c>
      <c r="G40" s="35">
        <v>0</v>
      </c>
      <c r="H40" s="35">
        <v>0</v>
      </c>
      <c r="I40" s="35">
        <v>0</v>
      </c>
      <c r="J40" s="36">
        <v>0</v>
      </c>
      <c r="K40" s="36">
        <v>0</v>
      </c>
      <c r="L40" s="89">
        <v>1400</v>
      </c>
      <c r="M40" s="52">
        <f t="shared" si="1"/>
        <v>0</v>
      </c>
      <c r="N40" s="57" cm="1">
        <f t="array" ref="N40">_xlfn.IFS(M40&gt;=1,30,M40&lt;1,M40*30)</f>
        <v>0</v>
      </c>
      <c r="O40" s="54">
        <f t="shared" si="6"/>
        <v>0</v>
      </c>
      <c r="P40" s="52">
        <f t="shared" si="2"/>
        <v>0</v>
      </c>
      <c r="Q40" s="57" cm="1">
        <f t="array" ref="Q40">_xlfn.IFS(P40&gt;=1,30,P40&lt;1,P40*30)</f>
        <v>0</v>
      </c>
      <c r="R40" s="65">
        <f t="shared" si="3"/>
        <v>0</v>
      </c>
      <c r="S40" s="57" cm="1">
        <f t="array" ref="S40">_xlfn.IFS(R40&gt;=0.15,10,R40&lt;0.15,R40/0.15*10)</f>
        <v>0</v>
      </c>
      <c r="T40" s="60"/>
      <c r="U40" s="58"/>
      <c r="V40" s="62">
        <f t="shared" si="4"/>
        <v>0</v>
      </c>
      <c r="W40" s="112" t="str">
        <f t="shared" si="5"/>
        <v>不合格</v>
      </c>
      <c r="X40" s="84"/>
      <c r="Y40" s="84"/>
      <c r="Z40" s="84"/>
      <c r="AA40" s="84"/>
      <c r="AB40" s="84"/>
    </row>
    <row r="41" spans="1:28" ht="24.95" customHeight="1">
      <c r="A41" s="34" t="s">
        <v>64</v>
      </c>
      <c r="B41" s="35">
        <v>38</v>
      </c>
      <c r="C41" s="35" t="s">
        <v>1210</v>
      </c>
      <c r="D41" s="35" t="s">
        <v>645</v>
      </c>
      <c r="E41" s="33">
        <v>83.2</v>
      </c>
      <c r="F41" s="35" t="s">
        <v>646</v>
      </c>
      <c r="G41" s="35">
        <v>0</v>
      </c>
      <c r="H41" s="35">
        <v>0</v>
      </c>
      <c r="I41" s="35">
        <v>0</v>
      </c>
      <c r="J41" s="36">
        <v>0</v>
      </c>
      <c r="K41" s="36">
        <v>0</v>
      </c>
      <c r="L41" s="89">
        <v>800</v>
      </c>
      <c r="M41" s="52">
        <f t="shared" si="1"/>
        <v>0</v>
      </c>
      <c r="N41" s="57" cm="1">
        <f t="array" ref="N41">_xlfn.IFS(M41&gt;=1,30,M41&lt;1,M41*30)</f>
        <v>0</v>
      </c>
      <c r="O41" s="54">
        <f t="shared" si="6"/>
        <v>0</v>
      </c>
      <c r="P41" s="52">
        <f t="shared" si="2"/>
        <v>0</v>
      </c>
      <c r="Q41" s="57" cm="1">
        <f t="array" ref="Q41">_xlfn.IFS(P41&gt;=1,30,P41&lt;1,P41*30)</f>
        <v>0</v>
      </c>
      <c r="R41" s="65">
        <f t="shared" si="3"/>
        <v>0</v>
      </c>
      <c r="S41" s="57" cm="1">
        <f t="array" ref="S41">_xlfn.IFS(R41&gt;=0.15,10,R41&lt;0.15,R41/0.15*10)</f>
        <v>0</v>
      </c>
      <c r="T41" s="60"/>
      <c r="U41" s="58"/>
      <c r="V41" s="62">
        <f t="shared" si="4"/>
        <v>0</v>
      </c>
      <c r="W41" s="112" t="str">
        <f t="shared" si="5"/>
        <v>不合格</v>
      </c>
      <c r="X41" s="84"/>
      <c r="Y41" s="84"/>
      <c r="Z41" s="84"/>
      <c r="AA41" s="84"/>
      <c r="AB41" s="84"/>
    </row>
    <row r="42" spans="1:28" ht="24.95" customHeight="1">
      <c r="A42" s="34" t="s">
        <v>64</v>
      </c>
      <c r="B42" s="35">
        <v>39</v>
      </c>
      <c r="C42" s="35" t="s">
        <v>1183</v>
      </c>
      <c r="D42" s="35" t="s">
        <v>594</v>
      </c>
      <c r="E42" s="33">
        <v>44.8</v>
      </c>
      <c r="F42" s="35" t="s">
        <v>595</v>
      </c>
      <c r="G42" s="35">
        <v>0</v>
      </c>
      <c r="H42" s="35">
        <v>0</v>
      </c>
      <c r="I42" s="35">
        <v>0</v>
      </c>
      <c r="J42" s="36">
        <v>0</v>
      </c>
      <c r="K42" s="36">
        <v>0</v>
      </c>
      <c r="L42" s="89">
        <v>1400</v>
      </c>
      <c r="M42" s="52">
        <f t="shared" si="1"/>
        <v>0</v>
      </c>
      <c r="N42" s="57" cm="1">
        <f t="array" ref="N42">_xlfn.IFS(M42&gt;=1,30,M42&lt;1,M42*30)</f>
        <v>0</v>
      </c>
      <c r="O42" s="54">
        <f t="shared" si="6"/>
        <v>0</v>
      </c>
      <c r="P42" s="52">
        <f t="shared" si="2"/>
        <v>0</v>
      </c>
      <c r="Q42" s="57" cm="1">
        <f t="array" ref="Q42">_xlfn.IFS(P42&gt;=1,30,P42&lt;1,P42*30)</f>
        <v>0</v>
      </c>
      <c r="R42" s="65">
        <f t="shared" si="3"/>
        <v>0</v>
      </c>
      <c r="S42" s="57" cm="1">
        <f t="array" ref="S42">_xlfn.IFS(R42&gt;=0.15,10,R42&lt;0.15,R42/0.15*10)</f>
        <v>0</v>
      </c>
      <c r="T42" s="60"/>
      <c r="U42" s="58"/>
      <c r="V42" s="62">
        <f t="shared" si="4"/>
        <v>0</v>
      </c>
      <c r="W42" s="112" t="str">
        <f t="shared" si="5"/>
        <v>不合格</v>
      </c>
      <c r="X42" s="84"/>
      <c r="Y42" s="84"/>
      <c r="Z42" s="84"/>
      <c r="AA42" s="84"/>
      <c r="AB42" s="84"/>
    </row>
    <row r="43" spans="1:28" ht="24.95" customHeight="1">
      <c r="A43" s="34" t="s">
        <v>64</v>
      </c>
      <c r="B43" s="35">
        <v>40</v>
      </c>
      <c r="C43" s="35" t="s">
        <v>1188</v>
      </c>
      <c r="D43" s="35" t="s">
        <v>603</v>
      </c>
      <c r="E43" s="33">
        <v>49.5</v>
      </c>
      <c r="F43" s="35" t="s">
        <v>604</v>
      </c>
      <c r="G43" s="35">
        <v>0</v>
      </c>
      <c r="H43" s="35">
        <v>0</v>
      </c>
      <c r="I43" s="35">
        <v>0</v>
      </c>
      <c r="J43" s="36">
        <v>0</v>
      </c>
      <c r="K43" s="36">
        <v>0</v>
      </c>
      <c r="L43" s="89">
        <v>800</v>
      </c>
      <c r="M43" s="52">
        <f t="shared" si="1"/>
        <v>0</v>
      </c>
      <c r="N43" s="57" cm="1">
        <f t="array" ref="N43">_xlfn.IFS(M43&gt;=1,30,M43&lt;1,M43*30)</f>
        <v>0</v>
      </c>
      <c r="O43" s="54">
        <f t="shared" si="6"/>
        <v>0</v>
      </c>
      <c r="P43" s="52">
        <f t="shared" si="2"/>
        <v>0</v>
      </c>
      <c r="Q43" s="57" cm="1">
        <f t="array" ref="Q43">_xlfn.IFS(P43&gt;=1,30,P43&lt;1,P43*30)</f>
        <v>0</v>
      </c>
      <c r="R43" s="65">
        <f t="shared" si="3"/>
        <v>0</v>
      </c>
      <c r="S43" s="57" cm="1">
        <f t="array" ref="S43">_xlfn.IFS(R43&gt;=0.15,10,R43&lt;0.15,R43/0.15*10)</f>
        <v>0</v>
      </c>
      <c r="T43" s="60"/>
      <c r="U43" s="58"/>
      <c r="V43" s="62">
        <f t="shared" si="4"/>
        <v>0</v>
      </c>
      <c r="W43" s="112" t="str">
        <f t="shared" si="5"/>
        <v>不合格</v>
      </c>
      <c r="X43" s="84"/>
      <c r="Y43" s="84"/>
      <c r="Z43" s="84"/>
      <c r="AA43" s="84"/>
      <c r="AB43" s="84"/>
    </row>
    <row r="44" spans="1:28" ht="24.95" customHeight="1">
      <c r="A44" s="34" t="s">
        <v>64</v>
      </c>
      <c r="B44" s="35">
        <v>41</v>
      </c>
      <c r="C44" s="35" t="s">
        <v>1217</v>
      </c>
      <c r="D44" s="35" t="s">
        <v>672</v>
      </c>
      <c r="E44" s="33">
        <v>958.3</v>
      </c>
      <c r="F44" s="35" t="s">
        <v>601</v>
      </c>
      <c r="G44" s="35">
        <v>1153.5</v>
      </c>
      <c r="H44" s="35">
        <v>0</v>
      </c>
      <c r="I44" s="35">
        <v>166</v>
      </c>
      <c r="J44" s="36">
        <v>69900</v>
      </c>
      <c r="K44" s="36">
        <v>0</v>
      </c>
      <c r="L44" s="89">
        <v>800</v>
      </c>
      <c r="M44" s="52">
        <f t="shared" si="1"/>
        <v>1.441875</v>
      </c>
      <c r="N44" s="57" cm="1">
        <f t="array" ref="N44">_xlfn.IFS(M44&gt;=1,30,M44&lt;1,M44*30)</f>
        <v>30</v>
      </c>
      <c r="O44" s="54">
        <f t="shared" si="6"/>
        <v>7.294166753626213E-3</v>
      </c>
      <c r="P44" s="52">
        <f t="shared" si="2"/>
        <v>0.92331224729445727</v>
      </c>
      <c r="Q44" s="57" cm="1">
        <f t="array" ref="Q44">_xlfn.IFS(P44&gt;=1,30,P44&lt;1,P44*30)</f>
        <v>27.699367418833717</v>
      </c>
      <c r="R44" s="65">
        <f t="shared" si="3"/>
        <v>0</v>
      </c>
      <c r="S44" s="57" cm="1">
        <f t="array" ref="S44">_xlfn.IFS(R44&gt;=0.15,10,R44&lt;0.15,R44/0.15*10)</f>
        <v>0</v>
      </c>
      <c r="T44" s="60"/>
      <c r="U44" s="58"/>
      <c r="V44" s="62">
        <f t="shared" si="4"/>
        <v>57.699367418833717</v>
      </c>
      <c r="W44" s="112" t="str">
        <f t="shared" si="5"/>
        <v>不合格</v>
      </c>
      <c r="X44" s="84"/>
      <c r="Y44" s="84"/>
      <c r="Z44" s="84"/>
      <c r="AA44" s="84"/>
      <c r="AB44" s="84"/>
    </row>
    <row r="45" spans="1:28" ht="24.95" customHeight="1">
      <c r="A45" s="34" t="s">
        <v>64</v>
      </c>
      <c r="B45" s="35">
        <v>42</v>
      </c>
      <c r="C45" s="35" t="s">
        <v>1214</v>
      </c>
      <c r="D45" s="35" t="s">
        <v>665</v>
      </c>
      <c r="E45" s="33">
        <v>194.9</v>
      </c>
      <c r="F45" s="35" t="s">
        <v>666</v>
      </c>
      <c r="G45" s="35">
        <v>0</v>
      </c>
      <c r="H45" s="35">
        <v>0</v>
      </c>
      <c r="I45" s="35">
        <v>0</v>
      </c>
      <c r="J45" s="36">
        <v>0</v>
      </c>
      <c r="K45" s="36">
        <v>0</v>
      </c>
      <c r="L45" s="89">
        <v>800</v>
      </c>
      <c r="M45" s="52">
        <f t="shared" si="1"/>
        <v>0</v>
      </c>
      <c r="N45" s="57" cm="1">
        <f t="array" ref="N45">_xlfn.IFS(M45&gt;=1,30,M45&lt;1,M45*30)</f>
        <v>0</v>
      </c>
      <c r="O45" s="54">
        <f t="shared" si="6"/>
        <v>0</v>
      </c>
      <c r="P45" s="52">
        <f t="shared" si="2"/>
        <v>0</v>
      </c>
      <c r="Q45" s="57" cm="1">
        <f t="array" ref="Q45">_xlfn.IFS(P45&gt;=1,30,P45&lt;1,P45*30)</f>
        <v>0</v>
      </c>
      <c r="R45" s="65">
        <f t="shared" si="3"/>
        <v>0</v>
      </c>
      <c r="S45" s="57" cm="1">
        <f t="array" ref="S45">_xlfn.IFS(R45&gt;=0.15,10,R45&lt;0.15,R45/0.15*10)</f>
        <v>0</v>
      </c>
      <c r="T45" s="60"/>
      <c r="U45" s="58"/>
      <c r="V45" s="62">
        <f t="shared" si="4"/>
        <v>0</v>
      </c>
      <c r="W45" s="112" t="str">
        <f t="shared" si="5"/>
        <v>不合格</v>
      </c>
      <c r="X45" s="84"/>
      <c r="Y45" s="84"/>
      <c r="Z45" s="84"/>
      <c r="AA45" s="84"/>
      <c r="AB45" s="84"/>
    </row>
    <row r="46" spans="1:28" ht="24.95" customHeight="1">
      <c r="A46" s="34" t="s">
        <v>64</v>
      </c>
      <c r="B46" s="35">
        <v>43</v>
      </c>
      <c r="C46" s="35" t="s">
        <v>1212</v>
      </c>
      <c r="D46" s="35" t="s">
        <v>628</v>
      </c>
      <c r="E46" s="33">
        <v>99.98</v>
      </c>
      <c r="F46" s="35" t="s">
        <v>644</v>
      </c>
      <c r="G46" s="35">
        <v>0</v>
      </c>
      <c r="H46" s="35">
        <v>0</v>
      </c>
      <c r="I46" s="35">
        <v>0</v>
      </c>
      <c r="J46" s="36">
        <v>0</v>
      </c>
      <c r="K46" s="36">
        <v>0</v>
      </c>
      <c r="L46" s="89">
        <v>800</v>
      </c>
      <c r="M46" s="52">
        <f t="shared" si="1"/>
        <v>0</v>
      </c>
      <c r="N46" s="57" cm="1">
        <f t="array" ref="N46">_xlfn.IFS(M46&gt;=1,30,M46&lt;1,M46*30)</f>
        <v>0</v>
      </c>
      <c r="O46" s="54">
        <f t="shared" si="6"/>
        <v>0</v>
      </c>
      <c r="P46" s="52">
        <f t="shared" si="2"/>
        <v>0</v>
      </c>
      <c r="Q46" s="57" cm="1">
        <f t="array" ref="Q46">_xlfn.IFS(P46&gt;=1,30,P46&lt;1,P46*30)</f>
        <v>0</v>
      </c>
      <c r="R46" s="65">
        <f t="shared" si="3"/>
        <v>0</v>
      </c>
      <c r="S46" s="57" cm="1">
        <f t="array" ref="S46">_xlfn.IFS(R46&gt;=0.15,10,R46&lt;0.15,R46/0.15*10)</f>
        <v>0</v>
      </c>
      <c r="T46" s="60"/>
      <c r="U46" s="58"/>
      <c r="V46" s="62">
        <f t="shared" si="4"/>
        <v>0</v>
      </c>
      <c r="W46" s="112" t="str">
        <f t="shared" si="5"/>
        <v>不合格</v>
      </c>
      <c r="X46" s="84"/>
      <c r="Y46" s="84"/>
      <c r="Z46" s="84"/>
      <c r="AA46" s="84"/>
      <c r="AB46" s="84"/>
    </row>
    <row r="47" spans="1:28" ht="24.95" customHeight="1">
      <c r="A47" s="34" t="s">
        <v>64</v>
      </c>
      <c r="B47" s="35">
        <v>44</v>
      </c>
      <c r="C47" s="35">
        <v>20090455</v>
      </c>
      <c r="D47" s="35" t="s">
        <v>650</v>
      </c>
      <c r="E47" s="33">
        <v>95.8</v>
      </c>
      <c r="F47" s="35" t="s">
        <v>651</v>
      </c>
      <c r="G47" s="35">
        <v>0</v>
      </c>
      <c r="H47" s="35">
        <v>0</v>
      </c>
      <c r="I47" s="35">
        <v>0</v>
      </c>
      <c r="J47" s="36">
        <v>0</v>
      </c>
      <c r="K47" s="36">
        <v>0</v>
      </c>
      <c r="L47" s="89">
        <v>1400</v>
      </c>
      <c r="M47" s="52">
        <f t="shared" si="1"/>
        <v>0</v>
      </c>
      <c r="N47" s="57" cm="1">
        <f t="array" ref="N47">_xlfn.IFS(M47&gt;=1,30,M47&lt;1,M47*30)</f>
        <v>0</v>
      </c>
      <c r="O47" s="54">
        <f t="shared" si="6"/>
        <v>0</v>
      </c>
      <c r="P47" s="52">
        <f t="shared" si="2"/>
        <v>0</v>
      </c>
      <c r="Q47" s="57" cm="1">
        <f t="array" ref="Q47">_xlfn.IFS(P47&gt;=1,30,P47&lt;1,P47*30)</f>
        <v>0</v>
      </c>
      <c r="R47" s="65">
        <f t="shared" si="3"/>
        <v>0</v>
      </c>
      <c r="S47" s="57" cm="1">
        <f t="array" ref="S47">_xlfn.IFS(R47&gt;=0.15,10,R47&lt;0.15,R47/0.15*10)</f>
        <v>0</v>
      </c>
      <c r="T47" s="60"/>
      <c r="U47" s="58"/>
      <c r="V47" s="62">
        <f t="shared" si="4"/>
        <v>0</v>
      </c>
      <c r="W47" s="112" t="str">
        <f t="shared" si="5"/>
        <v>不合格</v>
      </c>
      <c r="X47" s="84"/>
      <c r="Y47" s="84"/>
      <c r="Z47" s="84"/>
      <c r="AA47" s="84"/>
      <c r="AB47" s="84"/>
    </row>
    <row r="48" spans="1:28" ht="24.95" customHeight="1">
      <c r="A48" s="34" t="s">
        <v>64</v>
      </c>
      <c r="B48" s="35">
        <v>45</v>
      </c>
      <c r="C48" s="35" t="s">
        <v>1190</v>
      </c>
      <c r="D48" s="35" t="s">
        <v>610</v>
      </c>
      <c r="E48" s="33">
        <v>49.82</v>
      </c>
      <c r="F48" s="35" t="s">
        <v>597</v>
      </c>
      <c r="G48" s="35">
        <v>0</v>
      </c>
      <c r="H48" s="35">
        <v>0</v>
      </c>
      <c r="I48" s="35">
        <v>0</v>
      </c>
      <c r="J48" s="36">
        <v>0</v>
      </c>
      <c r="K48" s="36">
        <v>0</v>
      </c>
      <c r="L48" s="89">
        <v>1400</v>
      </c>
      <c r="M48" s="52">
        <f t="shared" si="1"/>
        <v>0</v>
      </c>
      <c r="N48" s="57" cm="1">
        <f t="array" ref="N48">_xlfn.IFS(M48&gt;=1,30,M48&lt;1,M48*30)</f>
        <v>0</v>
      </c>
      <c r="O48" s="54">
        <f t="shared" si="6"/>
        <v>0</v>
      </c>
      <c r="P48" s="52">
        <f t="shared" si="2"/>
        <v>0</v>
      </c>
      <c r="Q48" s="57" cm="1">
        <f t="array" ref="Q48">_xlfn.IFS(P48&gt;=1,30,P48&lt;1,P48*30)</f>
        <v>0</v>
      </c>
      <c r="R48" s="65">
        <f t="shared" si="3"/>
        <v>0</v>
      </c>
      <c r="S48" s="57" cm="1">
        <f t="array" ref="S48">_xlfn.IFS(R48&gt;=0.15,10,R48&lt;0.15,R48/0.15*10)</f>
        <v>0</v>
      </c>
      <c r="T48" s="60"/>
      <c r="U48" s="58"/>
      <c r="V48" s="62">
        <f t="shared" si="4"/>
        <v>0</v>
      </c>
      <c r="W48" s="112" t="str">
        <f t="shared" si="5"/>
        <v>不合格</v>
      </c>
      <c r="X48" s="84"/>
      <c r="Y48" s="84"/>
      <c r="Z48" s="84"/>
      <c r="AA48" s="84"/>
      <c r="AB48" s="84"/>
    </row>
    <row r="49" spans="1:28" ht="24.95" customHeight="1">
      <c r="A49" s="34" t="s">
        <v>64</v>
      </c>
      <c r="B49" s="35">
        <v>46</v>
      </c>
      <c r="C49" s="35" t="s">
        <v>1207</v>
      </c>
      <c r="D49" s="35" t="s">
        <v>642</v>
      </c>
      <c r="E49" s="33">
        <v>79.95</v>
      </c>
      <c r="F49" s="35" t="s">
        <v>620</v>
      </c>
      <c r="G49" s="35">
        <v>0</v>
      </c>
      <c r="H49" s="35">
        <v>192</v>
      </c>
      <c r="I49" s="35">
        <v>11</v>
      </c>
      <c r="J49" s="36">
        <v>5040</v>
      </c>
      <c r="K49" s="36">
        <v>0</v>
      </c>
      <c r="L49" s="89">
        <v>1400</v>
      </c>
      <c r="M49" s="52">
        <f t="shared" si="1"/>
        <v>0</v>
      </c>
      <c r="N49" s="57" cm="1">
        <f t="array" ref="N49">_xlfn.IFS(M49&gt;=1,30,M49&lt;1,M49*30)</f>
        <v>0</v>
      </c>
      <c r="O49" s="54">
        <f t="shared" si="6"/>
        <v>6.303939962476547E-3</v>
      </c>
      <c r="P49" s="52">
        <f t="shared" si="2"/>
        <v>0.79796708385779069</v>
      </c>
      <c r="Q49" s="57" cm="1">
        <f t="array" ref="Q49">_xlfn.IFS(P49&gt;=1,30,P49&lt;1,P49*30)</f>
        <v>23.939012515733722</v>
      </c>
      <c r="R49" s="65">
        <f t="shared" si="3"/>
        <v>0</v>
      </c>
      <c r="S49" s="57" cm="1">
        <f t="array" ref="S49">_xlfn.IFS(R49&gt;=0.15,10,R49&lt;0.15,R49/0.15*10)</f>
        <v>0</v>
      </c>
      <c r="T49" s="60"/>
      <c r="U49" s="58"/>
      <c r="V49" s="62">
        <f t="shared" si="4"/>
        <v>23.939012515733722</v>
      </c>
      <c r="W49" s="112" t="str">
        <f t="shared" si="5"/>
        <v>不合格</v>
      </c>
      <c r="X49" s="84"/>
      <c r="Y49" s="84"/>
      <c r="Z49" s="84"/>
      <c r="AA49" s="84"/>
      <c r="AB49" s="84"/>
    </row>
    <row r="50" spans="1:28" ht="24.95" customHeight="1">
      <c r="A50" s="34" t="s">
        <v>64</v>
      </c>
      <c r="B50" s="35">
        <v>47</v>
      </c>
      <c r="C50" s="35" t="s">
        <v>1181</v>
      </c>
      <c r="D50" s="35" t="s">
        <v>588</v>
      </c>
      <c r="E50" s="33">
        <v>40.5</v>
      </c>
      <c r="F50" s="35" t="s">
        <v>589</v>
      </c>
      <c r="G50" s="35">
        <v>0</v>
      </c>
      <c r="H50" s="35">
        <v>0</v>
      </c>
      <c r="I50" s="35">
        <v>0</v>
      </c>
      <c r="J50" s="36">
        <v>0</v>
      </c>
      <c r="K50" s="36">
        <v>0</v>
      </c>
      <c r="L50" s="89">
        <v>800</v>
      </c>
      <c r="M50" s="52">
        <f t="shared" si="1"/>
        <v>0</v>
      </c>
      <c r="N50" s="57" cm="1">
        <f t="array" ref="N50">_xlfn.IFS(M50&gt;=1,30,M50&lt;1,M50*30)</f>
        <v>0</v>
      </c>
      <c r="O50" s="54">
        <f t="shared" si="6"/>
        <v>0</v>
      </c>
      <c r="P50" s="52">
        <f t="shared" si="2"/>
        <v>0</v>
      </c>
      <c r="Q50" s="57" cm="1">
        <f t="array" ref="Q50">_xlfn.IFS(P50&gt;=1,30,P50&lt;1,P50*30)</f>
        <v>0</v>
      </c>
      <c r="R50" s="65">
        <f t="shared" si="3"/>
        <v>0</v>
      </c>
      <c r="S50" s="57" cm="1">
        <f t="array" ref="S50">_xlfn.IFS(R50&gt;=0.15,10,R50&lt;0.15,R50/0.15*10)</f>
        <v>0</v>
      </c>
      <c r="T50" s="60"/>
      <c r="U50" s="58"/>
      <c r="V50" s="62">
        <f t="shared" si="4"/>
        <v>0</v>
      </c>
      <c r="W50" s="112" t="str">
        <f t="shared" si="5"/>
        <v>不合格</v>
      </c>
      <c r="X50" s="84"/>
      <c r="Y50" s="84"/>
      <c r="Z50" s="84"/>
      <c r="AA50" s="84"/>
      <c r="AB50" s="84"/>
    </row>
    <row r="51" spans="1:28" ht="24.95" customHeight="1">
      <c r="A51" s="34" t="s">
        <v>64</v>
      </c>
      <c r="B51" s="35">
        <v>48</v>
      </c>
      <c r="C51" s="35">
        <v>97085601</v>
      </c>
      <c r="D51" s="35" t="s">
        <v>655</v>
      </c>
      <c r="E51" s="33">
        <v>101</v>
      </c>
      <c r="F51" s="35" t="s">
        <v>656</v>
      </c>
      <c r="G51" s="35">
        <v>0</v>
      </c>
      <c r="H51" s="35">
        <v>0</v>
      </c>
      <c r="I51" s="35">
        <v>0</v>
      </c>
      <c r="J51" s="36">
        <v>0</v>
      </c>
      <c r="K51" s="36">
        <v>0</v>
      </c>
      <c r="L51" s="89">
        <v>1400</v>
      </c>
      <c r="M51" s="52">
        <f t="shared" si="1"/>
        <v>0</v>
      </c>
      <c r="N51" s="57" cm="1">
        <f t="array" ref="N51">_xlfn.IFS(M51&gt;=1,30,M51&lt;1,M51*30)</f>
        <v>0</v>
      </c>
      <c r="O51" s="54">
        <f t="shared" si="6"/>
        <v>0</v>
      </c>
      <c r="P51" s="52">
        <f t="shared" si="2"/>
        <v>0</v>
      </c>
      <c r="Q51" s="57" cm="1">
        <f t="array" ref="Q51">_xlfn.IFS(P51&gt;=1,30,P51&lt;1,P51*30)</f>
        <v>0</v>
      </c>
      <c r="R51" s="65">
        <f t="shared" si="3"/>
        <v>0</v>
      </c>
      <c r="S51" s="57" cm="1">
        <f t="array" ref="S51">_xlfn.IFS(R51&gt;=0.15,10,R51&lt;0.15,R51/0.15*10)</f>
        <v>0</v>
      </c>
      <c r="T51" s="60"/>
      <c r="U51" s="58"/>
      <c r="V51" s="62">
        <f t="shared" si="4"/>
        <v>0</v>
      </c>
      <c r="W51" s="112" t="str">
        <f t="shared" si="5"/>
        <v>不合格</v>
      </c>
      <c r="X51" s="84"/>
      <c r="Y51" s="84"/>
      <c r="Z51" s="84"/>
      <c r="AA51" s="84"/>
      <c r="AB51" s="84"/>
    </row>
    <row r="52" spans="1:28" ht="24.95" customHeight="1">
      <c r="A52" s="34" t="s">
        <v>64</v>
      </c>
      <c r="B52" s="35">
        <v>49</v>
      </c>
      <c r="C52" s="35" t="s">
        <v>1194</v>
      </c>
      <c r="D52" s="35" t="s">
        <v>619</v>
      </c>
      <c r="E52" s="33">
        <v>57.999000000000002</v>
      </c>
      <c r="F52" s="35" t="s">
        <v>620</v>
      </c>
      <c r="G52" s="35">
        <v>0</v>
      </c>
      <c r="H52" s="35">
        <v>0</v>
      </c>
      <c r="I52" s="35">
        <v>0</v>
      </c>
      <c r="J52" s="36">
        <v>0</v>
      </c>
      <c r="K52" s="36">
        <v>0</v>
      </c>
      <c r="L52" s="89">
        <v>800</v>
      </c>
      <c r="M52" s="52">
        <f t="shared" si="1"/>
        <v>0</v>
      </c>
      <c r="N52" s="57" cm="1">
        <f t="array" ref="N52">_xlfn.IFS(M52&gt;=1,30,M52&lt;1,M52*30)</f>
        <v>0</v>
      </c>
      <c r="O52" s="54">
        <f t="shared" si="6"/>
        <v>0</v>
      </c>
      <c r="P52" s="52">
        <f t="shared" si="2"/>
        <v>0</v>
      </c>
      <c r="Q52" s="57" cm="1">
        <f t="array" ref="Q52">_xlfn.IFS(P52&gt;=1,30,P52&lt;1,P52*30)</f>
        <v>0</v>
      </c>
      <c r="R52" s="65">
        <f t="shared" si="3"/>
        <v>0</v>
      </c>
      <c r="S52" s="57" cm="1">
        <f t="array" ref="S52">_xlfn.IFS(R52&gt;=0.15,10,R52&lt;0.15,R52/0.15*10)</f>
        <v>0</v>
      </c>
      <c r="T52" s="60"/>
      <c r="U52" s="58"/>
      <c r="V52" s="62">
        <f t="shared" si="4"/>
        <v>0</v>
      </c>
      <c r="W52" s="112" t="str">
        <f t="shared" si="5"/>
        <v>不合格</v>
      </c>
      <c r="X52" s="84"/>
      <c r="Y52" s="84"/>
      <c r="Z52" s="84"/>
      <c r="AA52" s="84"/>
      <c r="AB52" s="84"/>
    </row>
    <row r="53" spans="1:28" ht="24.95" customHeight="1">
      <c r="A53" s="34" t="s">
        <v>64</v>
      </c>
      <c r="B53" s="35">
        <v>50</v>
      </c>
      <c r="C53" s="35">
        <v>20154490</v>
      </c>
      <c r="D53" s="35" t="s">
        <v>669</v>
      </c>
      <c r="E53" s="33">
        <v>425</v>
      </c>
      <c r="F53" s="35" t="s">
        <v>670</v>
      </c>
      <c r="G53" s="35">
        <v>0</v>
      </c>
      <c r="H53" s="35">
        <v>0</v>
      </c>
      <c r="I53" s="35">
        <v>0</v>
      </c>
      <c r="J53" s="36">
        <v>0</v>
      </c>
      <c r="K53" s="36">
        <v>0</v>
      </c>
      <c r="L53" s="89">
        <v>1400</v>
      </c>
      <c r="M53" s="52">
        <f t="shared" si="1"/>
        <v>0</v>
      </c>
      <c r="N53" s="57" cm="1">
        <f t="array" ref="N53">_xlfn.IFS(M53&gt;=1,30,M53&lt;1,M53*30)</f>
        <v>0</v>
      </c>
      <c r="O53" s="54">
        <f t="shared" si="6"/>
        <v>0</v>
      </c>
      <c r="P53" s="52">
        <f t="shared" si="2"/>
        <v>0</v>
      </c>
      <c r="Q53" s="57" cm="1">
        <f t="array" ref="Q53">_xlfn.IFS(P53&gt;=1,30,P53&lt;1,P53*30)</f>
        <v>0</v>
      </c>
      <c r="R53" s="65">
        <f t="shared" si="3"/>
        <v>0</v>
      </c>
      <c r="S53" s="57" cm="1">
        <f t="array" ref="S53">_xlfn.IFS(R53&gt;=0.15,10,R53&lt;0.15,R53/0.15*10)</f>
        <v>0</v>
      </c>
      <c r="T53" s="60"/>
      <c r="U53" s="58"/>
      <c r="V53" s="62">
        <f t="shared" si="4"/>
        <v>0</v>
      </c>
      <c r="W53" s="112" t="str">
        <f t="shared" si="5"/>
        <v>不合格</v>
      </c>
      <c r="X53" s="84"/>
      <c r="Y53" s="84"/>
      <c r="Z53" s="84"/>
      <c r="AA53" s="84"/>
      <c r="AB53" s="84"/>
    </row>
    <row r="54" spans="1:28" ht="24.95" customHeight="1">
      <c r="A54" s="34" t="s">
        <v>64</v>
      </c>
      <c r="B54" s="35">
        <v>51</v>
      </c>
      <c r="C54" s="35" t="s">
        <v>1192</v>
      </c>
      <c r="D54" s="35" t="s">
        <v>613</v>
      </c>
      <c r="E54" s="33">
        <v>50</v>
      </c>
      <c r="F54" s="35" t="s">
        <v>614</v>
      </c>
      <c r="G54" s="35">
        <v>162.03</v>
      </c>
      <c r="H54" s="35">
        <v>0</v>
      </c>
      <c r="I54" s="35">
        <v>56</v>
      </c>
      <c r="J54" s="36">
        <v>21750</v>
      </c>
      <c r="K54" s="36">
        <v>0</v>
      </c>
      <c r="L54" s="89">
        <v>1400</v>
      </c>
      <c r="M54" s="52">
        <f t="shared" si="1"/>
        <v>0.11573571428571429</v>
      </c>
      <c r="N54" s="57" cm="1">
        <f t="array" ref="N54">_xlfn.IFS(M54&gt;=1,30,M54&lt;1,M54*30)</f>
        <v>3.4720714285714287</v>
      </c>
      <c r="O54" s="54">
        <f t="shared" si="6"/>
        <v>4.3499999999999997E-2</v>
      </c>
      <c r="P54" s="52">
        <f t="shared" si="2"/>
        <v>5.5063291139240498</v>
      </c>
      <c r="Q54" s="57" cm="1">
        <f t="array" ref="Q54">_xlfn.IFS(P54&gt;=1,30,P54&lt;1,P54*30)</f>
        <v>30</v>
      </c>
      <c r="R54" s="65">
        <f t="shared" si="3"/>
        <v>0</v>
      </c>
      <c r="S54" s="57" cm="1">
        <f t="array" ref="S54">_xlfn.IFS(R54&gt;=0.15,10,R54&lt;0.15,R54/0.15*10)</f>
        <v>0</v>
      </c>
      <c r="T54" s="60"/>
      <c r="U54" s="58"/>
      <c r="V54" s="62">
        <f t="shared" si="4"/>
        <v>33.472071428571425</v>
      </c>
      <c r="W54" s="112" t="str">
        <f t="shared" si="5"/>
        <v>不合格</v>
      </c>
      <c r="X54" s="84"/>
      <c r="Y54" s="84"/>
      <c r="Z54" s="84"/>
      <c r="AA54" s="84"/>
      <c r="AB54" s="84"/>
    </row>
    <row r="55" spans="1:28" ht="24.95" customHeight="1">
      <c r="A55" s="34" t="s">
        <v>64</v>
      </c>
      <c r="B55" s="35">
        <v>52</v>
      </c>
      <c r="C55" s="35">
        <v>20133663</v>
      </c>
      <c r="D55" s="35" t="s">
        <v>443</v>
      </c>
      <c r="E55" s="33">
        <v>59.5</v>
      </c>
      <c r="F55" s="35" t="s">
        <v>620</v>
      </c>
      <c r="G55" s="35">
        <v>0.03</v>
      </c>
      <c r="H55" s="35">
        <v>0</v>
      </c>
      <c r="I55" s="35">
        <v>12</v>
      </c>
      <c r="J55" s="36">
        <v>0</v>
      </c>
      <c r="K55" s="36">
        <v>0</v>
      </c>
      <c r="L55" s="89">
        <v>1400</v>
      </c>
      <c r="M55" s="52">
        <f t="shared" si="1"/>
        <v>2.1428571428571428E-5</v>
      </c>
      <c r="N55" s="57" cm="1">
        <f t="array" ref="N55">_xlfn.IFS(M55&gt;=1,30,M55&lt;1,M55*30)</f>
        <v>6.4285714285714282E-4</v>
      </c>
      <c r="O55" s="54">
        <f t="shared" si="6"/>
        <v>0</v>
      </c>
      <c r="P55" s="52">
        <f t="shared" si="2"/>
        <v>0</v>
      </c>
      <c r="Q55" s="57" cm="1">
        <f t="array" ref="Q55">_xlfn.IFS(P55&gt;=1,30,P55&lt;1,P55*30)</f>
        <v>0</v>
      </c>
      <c r="R55" s="65">
        <f t="shared" si="3"/>
        <v>0</v>
      </c>
      <c r="S55" s="57" cm="1">
        <f t="array" ref="S55">_xlfn.IFS(R55&gt;=0.15,10,R55&lt;0.15,R55/0.15*10)</f>
        <v>0</v>
      </c>
      <c r="T55" s="60"/>
      <c r="U55" s="58"/>
      <c r="V55" s="62">
        <f t="shared" si="4"/>
        <v>6.4285714285714282E-4</v>
      </c>
      <c r="W55" s="112" t="str">
        <f t="shared" si="5"/>
        <v>不合格</v>
      </c>
      <c r="X55" s="84"/>
      <c r="Y55" s="84"/>
      <c r="Z55" s="84"/>
      <c r="AA55" s="84"/>
      <c r="AB55" s="84"/>
    </row>
    <row r="56" spans="1:28" ht="24.95" customHeight="1">
      <c r="A56" s="34" t="s">
        <v>64</v>
      </c>
      <c r="B56" s="35">
        <v>53</v>
      </c>
      <c r="C56" s="35">
        <v>20158720</v>
      </c>
      <c r="D56" s="35" t="s">
        <v>625</v>
      </c>
      <c r="E56" s="33">
        <v>59.98</v>
      </c>
      <c r="F56" s="35" t="s">
        <v>626</v>
      </c>
      <c r="G56" s="35">
        <v>0</v>
      </c>
      <c r="H56" s="35">
        <v>0</v>
      </c>
      <c r="I56" s="35">
        <v>0</v>
      </c>
      <c r="J56" s="36">
        <v>0</v>
      </c>
      <c r="K56" s="36">
        <v>0</v>
      </c>
      <c r="L56" s="89">
        <v>800</v>
      </c>
      <c r="M56" s="52">
        <f t="shared" si="1"/>
        <v>0</v>
      </c>
      <c r="N56" s="57" cm="1">
        <f t="array" ref="N56">_xlfn.IFS(M56&gt;=1,30,M56&lt;1,M56*30)</f>
        <v>0</v>
      </c>
      <c r="O56" s="54">
        <f t="shared" si="6"/>
        <v>0</v>
      </c>
      <c r="P56" s="52">
        <f t="shared" si="2"/>
        <v>0</v>
      </c>
      <c r="Q56" s="57" cm="1">
        <f t="array" ref="Q56">_xlfn.IFS(P56&gt;=1,30,P56&lt;1,P56*30)</f>
        <v>0</v>
      </c>
      <c r="R56" s="65">
        <f t="shared" si="3"/>
        <v>0</v>
      </c>
      <c r="S56" s="57" cm="1">
        <f t="array" ref="S56">_xlfn.IFS(R56&gt;=0.15,10,R56&lt;0.15,R56/0.15*10)</f>
        <v>0</v>
      </c>
      <c r="T56" s="60"/>
      <c r="U56" s="58"/>
      <c r="V56" s="62">
        <f t="shared" si="4"/>
        <v>0</v>
      </c>
      <c r="W56" s="112" t="str">
        <f t="shared" si="5"/>
        <v>不合格</v>
      </c>
      <c r="X56" s="84"/>
      <c r="Y56" s="84"/>
      <c r="Z56" s="84"/>
      <c r="AA56" s="84"/>
      <c r="AB56" s="84"/>
    </row>
    <row r="57" spans="1:28" ht="24.95" customHeight="1">
      <c r="A57" s="34" t="s">
        <v>64</v>
      </c>
      <c r="B57" s="35">
        <v>54</v>
      </c>
      <c r="C57" s="35">
        <v>20122955</v>
      </c>
      <c r="D57" s="35" t="s">
        <v>607</v>
      </c>
      <c r="E57" s="33">
        <v>49.798000000000002</v>
      </c>
      <c r="F57" s="35" t="s">
        <v>601</v>
      </c>
      <c r="G57" s="35">
        <v>0</v>
      </c>
      <c r="H57" s="35">
        <v>0</v>
      </c>
      <c r="I57" s="35">
        <v>0</v>
      </c>
      <c r="J57" s="36">
        <v>0</v>
      </c>
      <c r="K57" s="36">
        <v>0</v>
      </c>
      <c r="L57" s="89">
        <v>800</v>
      </c>
      <c r="M57" s="52">
        <f t="shared" si="1"/>
        <v>0</v>
      </c>
      <c r="N57" s="57" cm="1">
        <f t="array" ref="N57">_xlfn.IFS(M57&gt;=1,30,M57&lt;1,M57*30)</f>
        <v>0</v>
      </c>
      <c r="O57" s="54">
        <f t="shared" si="6"/>
        <v>0</v>
      </c>
      <c r="P57" s="52">
        <f t="shared" si="2"/>
        <v>0</v>
      </c>
      <c r="Q57" s="57" cm="1">
        <f t="array" ref="Q57">_xlfn.IFS(P57&gt;=1,30,P57&lt;1,P57*30)</f>
        <v>0</v>
      </c>
      <c r="R57" s="65">
        <f t="shared" si="3"/>
        <v>0</v>
      </c>
      <c r="S57" s="57" cm="1">
        <f t="array" ref="S57">_xlfn.IFS(R57&gt;=0.15,10,R57&lt;0.15,R57/0.15*10)</f>
        <v>0</v>
      </c>
      <c r="T57" s="60"/>
      <c r="U57" s="58"/>
      <c r="V57" s="62">
        <f t="shared" si="4"/>
        <v>0</v>
      </c>
      <c r="W57" s="112" t="str">
        <f t="shared" si="5"/>
        <v>不合格</v>
      </c>
      <c r="X57" s="84"/>
      <c r="Y57" s="84"/>
      <c r="Z57" s="84"/>
      <c r="AA57" s="84"/>
      <c r="AB57" s="84"/>
    </row>
    <row r="58" spans="1:28" ht="24.95" customHeight="1">
      <c r="A58" s="34" t="s">
        <v>64</v>
      </c>
      <c r="B58" s="35">
        <v>55</v>
      </c>
      <c r="C58" s="35">
        <v>20142105</v>
      </c>
      <c r="D58" s="35" t="s">
        <v>659</v>
      </c>
      <c r="E58" s="33">
        <v>137.88</v>
      </c>
      <c r="F58" s="35" t="s">
        <v>660</v>
      </c>
      <c r="G58" s="35">
        <v>114.82</v>
      </c>
      <c r="H58" s="35">
        <v>0</v>
      </c>
      <c r="I58" s="35">
        <v>237</v>
      </c>
      <c r="J58" s="36">
        <v>0</v>
      </c>
      <c r="K58" s="36">
        <v>0</v>
      </c>
      <c r="L58" s="89">
        <v>1400</v>
      </c>
      <c r="M58" s="52">
        <f t="shared" si="1"/>
        <v>8.2014285714285706E-2</v>
      </c>
      <c r="N58" s="57" cm="1">
        <f t="array" ref="N58">_xlfn.IFS(M58&gt;=1,30,M58&lt;1,M58*30)</f>
        <v>2.4604285714285714</v>
      </c>
      <c r="O58" s="54">
        <f t="shared" si="6"/>
        <v>0</v>
      </c>
      <c r="P58" s="52">
        <f t="shared" si="2"/>
        <v>0</v>
      </c>
      <c r="Q58" s="57" cm="1">
        <f t="array" ref="Q58">_xlfn.IFS(P58&gt;=1,30,P58&lt;1,P58*30)</f>
        <v>0</v>
      </c>
      <c r="R58" s="65">
        <f t="shared" si="3"/>
        <v>0</v>
      </c>
      <c r="S58" s="57" cm="1">
        <f t="array" ref="S58">_xlfn.IFS(R58&gt;=0.15,10,R58&lt;0.15,R58/0.15*10)</f>
        <v>0</v>
      </c>
      <c r="T58" s="60"/>
      <c r="U58" s="58"/>
      <c r="V58" s="62">
        <f t="shared" si="4"/>
        <v>2.4604285714285714</v>
      </c>
      <c r="W58" s="112" t="str">
        <f t="shared" si="5"/>
        <v>不合格</v>
      </c>
      <c r="X58" s="84"/>
      <c r="Y58" s="84"/>
      <c r="Z58" s="84"/>
      <c r="AA58" s="84"/>
      <c r="AB58" s="84"/>
    </row>
    <row r="59" spans="1:28" ht="24.95" customHeight="1">
      <c r="A59" s="34" t="s">
        <v>64</v>
      </c>
      <c r="B59" s="35">
        <v>56</v>
      </c>
      <c r="C59" s="35">
        <v>20140201</v>
      </c>
      <c r="D59" s="35" t="s">
        <v>661</v>
      </c>
      <c r="E59" s="33">
        <v>141</v>
      </c>
      <c r="F59" s="35" t="s">
        <v>599</v>
      </c>
      <c r="G59" s="35">
        <v>0</v>
      </c>
      <c r="H59" s="35">
        <v>0</v>
      </c>
      <c r="I59" s="35">
        <v>0</v>
      </c>
      <c r="J59" s="36">
        <v>0</v>
      </c>
      <c r="K59" s="36">
        <v>0</v>
      </c>
      <c r="L59" s="89">
        <v>1400</v>
      </c>
      <c r="M59" s="52">
        <f t="shared" si="1"/>
        <v>0</v>
      </c>
      <c r="N59" s="57" cm="1">
        <f t="array" ref="N59">_xlfn.IFS(M59&gt;=1,30,M59&lt;1,M59*30)</f>
        <v>0</v>
      </c>
      <c r="O59" s="54">
        <f t="shared" si="6"/>
        <v>0</v>
      </c>
      <c r="P59" s="52">
        <f t="shared" si="2"/>
        <v>0</v>
      </c>
      <c r="Q59" s="57" cm="1">
        <f t="array" ref="Q59">_xlfn.IFS(P59&gt;=1,30,P59&lt;1,P59*30)</f>
        <v>0</v>
      </c>
      <c r="R59" s="65">
        <f t="shared" si="3"/>
        <v>0</v>
      </c>
      <c r="S59" s="57" cm="1">
        <f t="array" ref="S59">_xlfn.IFS(R59&gt;=0.15,10,R59&lt;0.15,R59/0.15*10)</f>
        <v>0</v>
      </c>
      <c r="T59" s="60"/>
      <c r="U59" s="58"/>
      <c r="V59" s="62">
        <f t="shared" si="4"/>
        <v>0</v>
      </c>
      <c r="W59" s="112" t="str">
        <f t="shared" si="5"/>
        <v>不合格</v>
      </c>
      <c r="X59" s="84"/>
      <c r="Y59" s="84"/>
      <c r="Z59" s="84"/>
      <c r="AA59" s="84"/>
      <c r="AB59" s="84"/>
    </row>
    <row r="60" spans="1:28" ht="24.95" customHeight="1">
      <c r="A60" s="34" t="s">
        <v>64</v>
      </c>
      <c r="B60" s="35">
        <v>57</v>
      </c>
      <c r="C60" s="35">
        <v>20122052</v>
      </c>
      <c r="D60" s="35" t="s">
        <v>590</v>
      </c>
      <c r="E60" s="33">
        <v>41</v>
      </c>
      <c r="F60" s="35" t="s">
        <v>591</v>
      </c>
      <c r="G60" s="35">
        <v>0</v>
      </c>
      <c r="H60" s="35">
        <v>0</v>
      </c>
      <c r="I60" s="35">
        <v>0</v>
      </c>
      <c r="J60" s="36">
        <v>0</v>
      </c>
      <c r="K60" s="36">
        <v>0</v>
      </c>
      <c r="L60" s="89">
        <v>1400</v>
      </c>
      <c r="M60" s="52">
        <f t="shared" si="1"/>
        <v>0</v>
      </c>
      <c r="N60" s="57" cm="1">
        <f t="array" ref="N60">_xlfn.IFS(M60&gt;=1,30,M60&lt;1,M60*30)</f>
        <v>0</v>
      </c>
      <c r="O60" s="54">
        <f t="shared" si="6"/>
        <v>0</v>
      </c>
      <c r="P60" s="52">
        <f t="shared" si="2"/>
        <v>0</v>
      </c>
      <c r="Q60" s="57" cm="1">
        <f t="array" ref="Q60">_xlfn.IFS(P60&gt;=1,30,P60&lt;1,P60*30)</f>
        <v>0</v>
      </c>
      <c r="R60" s="65">
        <f t="shared" si="3"/>
        <v>0</v>
      </c>
      <c r="S60" s="57" cm="1">
        <f t="array" ref="S60">_xlfn.IFS(R60&gt;=0.15,10,R60&lt;0.15,R60/0.15*10)</f>
        <v>0</v>
      </c>
      <c r="T60" s="60"/>
      <c r="U60" s="58"/>
      <c r="V60" s="62">
        <f t="shared" si="4"/>
        <v>0</v>
      </c>
      <c r="W60" s="112" t="str">
        <f t="shared" si="5"/>
        <v>不合格</v>
      </c>
      <c r="X60" s="84"/>
      <c r="Y60" s="84"/>
      <c r="Z60" s="84"/>
      <c r="AA60" s="84"/>
      <c r="AB60" s="84"/>
    </row>
    <row r="61" spans="1:28" ht="24.95" customHeight="1">
      <c r="A61" s="34" t="s">
        <v>64</v>
      </c>
      <c r="B61" s="35">
        <v>58</v>
      </c>
      <c r="C61" s="35">
        <v>20064874</v>
      </c>
      <c r="D61" s="35" t="s">
        <v>608</v>
      </c>
      <c r="E61" s="33">
        <v>49.8</v>
      </c>
      <c r="F61" s="35" t="s">
        <v>609</v>
      </c>
      <c r="G61" s="35">
        <v>0</v>
      </c>
      <c r="H61" s="35">
        <v>0</v>
      </c>
      <c r="I61" s="35">
        <v>0</v>
      </c>
      <c r="J61" s="36">
        <v>0</v>
      </c>
      <c r="K61" s="36">
        <v>0</v>
      </c>
      <c r="L61" s="89">
        <v>1400</v>
      </c>
      <c r="M61" s="52">
        <f t="shared" si="1"/>
        <v>0</v>
      </c>
      <c r="N61" s="57" cm="1">
        <f t="array" ref="N61">_xlfn.IFS(M61&gt;=1,30,M61&lt;1,M61*30)</f>
        <v>0</v>
      </c>
      <c r="O61" s="54">
        <f t="shared" si="6"/>
        <v>0</v>
      </c>
      <c r="P61" s="52">
        <f t="shared" si="2"/>
        <v>0</v>
      </c>
      <c r="Q61" s="57" cm="1">
        <f t="array" ref="Q61">_xlfn.IFS(P61&gt;=1,30,P61&lt;1,P61*30)</f>
        <v>0</v>
      </c>
      <c r="R61" s="65">
        <f t="shared" si="3"/>
        <v>0</v>
      </c>
      <c r="S61" s="57" cm="1">
        <f t="array" ref="S61">_xlfn.IFS(R61&gt;=0.15,10,R61&lt;0.15,R61/0.15*10)</f>
        <v>0</v>
      </c>
      <c r="T61" s="60"/>
      <c r="U61" s="58"/>
      <c r="V61" s="62">
        <f t="shared" si="4"/>
        <v>0</v>
      </c>
      <c r="W61" s="112" t="str">
        <f t="shared" si="5"/>
        <v>不合格</v>
      </c>
      <c r="X61" s="84"/>
      <c r="Y61" s="84"/>
      <c r="Z61" s="84"/>
      <c r="AA61" s="84"/>
      <c r="AB61" s="84"/>
    </row>
    <row r="62" spans="1:28" ht="24.95" customHeight="1">
      <c r="A62" s="34" t="s">
        <v>64</v>
      </c>
      <c r="B62" s="35">
        <v>59</v>
      </c>
      <c r="C62" s="35">
        <v>20051014</v>
      </c>
      <c r="D62" s="35" t="s">
        <v>616</v>
      </c>
      <c r="E62" s="33">
        <v>52.8</v>
      </c>
      <c r="F62" s="35" t="s">
        <v>601</v>
      </c>
      <c r="G62" s="35">
        <v>0</v>
      </c>
      <c r="H62" s="35">
        <v>0</v>
      </c>
      <c r="I62" s="35">
        <v>0</v>
      </c>
      <c r="J62" s="36">
        <v>0</v>
      </c>
      <c r="K62" s="36">
        <v>0</v>
      </c>
      <c r="L62" s="89">
        <v>1400</v>
      </c>
      <c r="M62" s="52">
        <f t="shared" si="1"/>
        <v>0</v>
      </c>
      <c r="N62" s="57" cm="1">
        <f t="array" ref="N62">_xlfn.IFS(M62&gt;=1,30,M62&lt;1,M62*30)</f>
        <v>0</v>
      </c>
      <c r="O62" s="54">
        <f t="shared" si="6"/>
        <v>0</v>
      </c>
      <c r="P62" s="52">
        <f t="shared" si="2"/>
        <v>0</v>
      </c>
      <c r="Q62" s="57" cm="1">
        <f t="array" ref="Q62">_xlfn.IFS(P62&gt;=1,30,P62&lt;1,P62*30)</f>
        <v>0</v>
      </c>
      <c r="R62" s="65">
        <f t="shared" si="3"/>
        <v>0</v>
      </c>
      <c r="S62" s="57" cm="1">
        <f t="array" ref="S62">_xlfn.IFS(R62&gt;=0.15,10,R62&lt;0.15,R62/0.15*10)</f>
        <v>0</v>
      </c>
      <c r="T62" s="60"/>
      <c r="U62" s="58"/>
      <c r="V62" s="62">
        <f t="shared" si="4"/>
        <v>0</v>
      </c>
      <c r="W62" s="112" t="str">
        <f t="shared" si="5"/>
        <v>不合格</v>
      </c>
      <c r="X62" s="84"/>
      <c r="Y62" s="84"/>
      <c r="Z62" s="84"/>
      <c r="AA62" s="84"/>
      <c r="AB62" s="84"/>
    </row>
    <row r="63" spans="1:28" ht="24.95" customHeight="1">
      <c r="A63" s="34" t="s">
        <v>64</v>
      </c>
      <c r="B63" s="35">
        <v>60</v>
      </c>
      <c r="C63" s="35">
        <v>20134561</v>
      </c>
      <c r="D63" s="35" t="s">
        <v>652</v>
      </c>
      <c r="E63" s="33">
        <v>97.3</v>
      </c>
      <c r="F63" s="35" t="s">
        <v>653</v>
      </c>
      <c r="G63" s="35">
        <v>0</v>
      </c>
      <c r="H63" s="35">
        <v>0</v>
      </c>
      <c r="I63" s="35">
        <v>0</v>
      </c>
      <c r="J63" s="36">
        <v>0</v>
      </c>
      <c r="K63" s="36">
        <v>0</v>
      </c>
      <c r="L63" s="89">
        <v>1400</v>
      </c>
      <c r="M63" s="52">
        <f t="shared" si="1"/>
        <v>0</v>
      </c>
      <c r="N63" s="57" cm="1">
        <f t="array" ref="N63">_xlfn.IFS(M63&gt;=1,30,M63&lt;1,M63*30)</f>
        <v>0</v>
      </c>
      <c r="O63" s="54">
        <f t="shared" si="6"/>
        <v>0</v>
      </c>
      <c r="P63" s="52">
        <f t="shared" si="2"/>
        <v>0</v>
      </c>
      <c r="Q63" s="57" cm="1">
        <f t="array" ref="Q63">_xlfn.IFS(P63&gt;=1,30,P63&lt;1,P63*30)</f>
        <v>0</v>
      </c>
      <c r="R63" s="65">
        <f t="shared" si="3"/>
        <v>0</v>
      </c>
      <c r="S63" s="57" cm="1">
        <f t="array" ref="S63">_xlfn.IFS(R63&gt;=0.15,10,R63&lt;0.15,R63/0.15*10)</f>
        <v>0</v>
      </c>
      <c r="T63" s="60"/>
      <c r="U63" s="58"/>
      <c r="V63" s="62">
        <f t="shared" si="4"/>
        <v>0</v>
      </c>
      <c r="W63" s="112" t="str">
        <f t="shared" si="5"/>
        <v>不合格</v>
      </c>
      <c r="X63" s="84"/>
      <c r="Y63" s="84"/>
      <c r="Z63" s="84"/>
      <c r="AA63" s="84"/>
      <c r="AB63" s="84"/>
    </row>
    <row r="64" spans="1:28" ht="24.95" customHeight="1">
      <c r="A64" s="34" t="s">
        <v>64</v>
      </c>
      <c r="B64" s="35">
        <v>61</v>
      </c>
      <c r="C64" s="35">
        <v>20094390</v>
      </c>
      <c r="D64" s="35" t="s">
        <v>668</v>
      </c>
      <c r="E64" s="33">
        <v>295.99995999999999</v>
      </c>
      <c r="F64" s="35" t="s">
        <v>660</v>
      </c>
      <c r="G64" s="35">
        <v>0</v>
      </c>
      <c r="H64" s="35">
        <v>0</v>
      </c>
      <c r="I64" s="35">
        <v>0</v>
      </c>
      <c r="J64" s="36">
        <v>0</v>
      </c>
      <c r="K64" s="36">
        <v>0</v>
      </c>
      <c r="L64" s="89">
        <v>1400</v>
      </c>
      <c r="M64" s="52">
        <f t="shared" si="1"/>
        <v>0</v>
      </c>
      <c r="N64" s="57" cm="1">
        <f t="array" ref="N64">_xlfn.IFS(M64&gt;=1,30,M64&lt;1,M64*30)</f>
        <v>0</v>
      </c>
      <c r="O64" s="54">
        <f t="shared" si="6"/>
        <v>0</v>
      </c>
      <c r="P64" s="52">
        <f t="shared" si="2"/>
        <v>0</v>
      </c>
      <c r="Q64" s="57" cm="1">
        <f t="array" ref="Q64">_xlfn.IFS(P64&gt;=1,30,P64&lt;1,P64*30)</f>
        <v>0</v>
      </c>
      <c r="R64" s="65">
        <f t="shared" si="3"/>
        <v>0</v>
      </c>
      <c r="S64" s="57" cm="1">
        <f t="array" ref="S64">_xlfn.IFS(R64&gt;=0.15,10,R64&lt;0.15,R64/0.15*10)</f>
        <v>0</v>
      </c>
      <c r="T64" s="60"/>
      <c r="U64" s="58"/>
      <c r="V64" s="62">
        <f t="shared" si="4"/>
        <v>0</v>
      </c>
      <c r="W64" s="112" t="str">
        <f t="shared" si="5"/>
        <v>不合格</v>
      </c>
      <c r="X64" s="84"/>
      <c r="Y64" s="84"/>
      <c r="Z64" s="84"/>
      <c r="AA64" s="84"/>
      <c r="AB64" s="84"/>
    </row>
    <row r="65" spans="1:28" ht="24.95" customHeight="1">
      <c r="A65" s="34" t="s">
        <v>147</v>
      </c>
      <c r="B65" s="35">
        <v>62</v>
      </c>
      <c r="C65" s="35">
        <v>20016368</v>
      </c>
      <c r="D65" s="35" t="s">
        <v>586</v>
      </c>
      <c r="E65" s="33">
        <v>92.953400000000002</v>
      </c>
      <c r="F65" s="35" t="s">
        <v>587</v>
      </c>
      <c r="G65" s="35">
        <v>0</v>
      </c>
      <c r="H65" s="35">
        <v>0</v>
      </c>
      <c r="I65" s="35">
        <v>0</v>
      </c>
      <c r="J65" s="36">
        <v>0</v>
      </c>
      <c r="K65" s="36">
        <v>0</v>
      </c>
      <c r="L65" s="89">
        <v>1400</v>
      </c>
      <c r="M65" s="52">
        <f t="shared" si="1"/>
        <v>0</v>
      </c>
      <c r="N65" s="57" cm="1">
        <f t="array" ref="N65">_xlfn.IFS(M65&gt;=1,30,M65&lt;1,M65*30)</f>
        <v>0</v>
      </c>
      <c r="O65" s="54">
        <f t="shared" si="6"/>
        <v>0</v>
      </c>
      <c r="P65" s="52">
        <f t="shared" si="2"/>
        <v>0</v>
      </c>
      <c r="Q65" s="57" cm="1">
        <f t="array" ref="Q65">_xlfn.IFS(P65&gt;=1,30,P65&lt;1,P65*30)</f>
        <v>0</v>
      </c>
      <c r="R65" s="65">
        <f t="shared" si="3"/>
        <v>0</v>
      </c>
      <c r="S65" s="57" cm="1">
        <f t="array" ref="S65">_xlfn.IFS(R65&gt;=0.15,10,R65&lt;0.15,R65/0.15*10)</f>
        <v>0</v>
      </c>
      <c r="T65" s="60"/>
      <c r="U65" s="58"/>
      <c r="V65" s="62">
        <f t="shared" si="4"/>
        <v>0</v>
      </c>
      <c r="W65" s="112" t="str">
        <f t="shared" si="5"/>
        <v>不合格</v>
      </c>
      <c r="X65" s="84"/>
      <c r="Y65" s="84"/>
      <c r="Z65" s="84"/>
      <c r="AA65" s="84"/>
      <c r="AB65" s="84"/>
    </row>
  </sheetData>
  <sheetProtection sheet="1" objects="1" scenarios="1" formatCells="0" formatColumns="0" formatRows="0" sort="0" autoFilter="0" pivotTables="0"/>
  <mergeCells count="1">
    <mergeCell ref="D1:S1"/>
  </mergeCells>
  <phoneticPr fontId="1" type="noConversion"/>
  <conditionalFormatting sqref="C2:C3">
    <cfRule type="duplicateValues" dxfId="30" priority="3"/>
    <cfRule type="duplicateValues" dxfId="29" priority="4"/>
  </conditionalFormatting>
  <conditionalFormatting sqref="C2:C3">
    <cfRule type="duplicateValues" dxfId="28" priority="5"/>
  </conditionalFormatting>
  <conditionalFormatting sqref="C4:C65">
    <cfRule type="duplicateValues" dxfId="27" priority="1"/>
    <cfRule type="duplicateValues" dxfId="26" priority="2"/>
  </conditionalFormatting>
  <dataValidations count="1">
    <dataValidation type="list" allowBlank="1" showInputMessage="1" showErrorMessage="1" sqref="T3:T65" xr:uid="{9A27E845-C9FD-403B-B22B-7755E361A712}">
      <formula1>"优秀,一般,较差"</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00BEE-4DE6-4504-8A22-A210DE66D7F2}">
  <dimension ref="A1:AB4"/>
  <sheetViews>
    <sheetView workbookViewId="0">
      <pane ySplit="3" topLeftCell="A4" activePane="bottomLeft" state="frozen"/>
      <selection pane="bottomLeft" activeCell="O17" sqref="O17"/>
    </sheetView>
  </sheetViews>
  <sheetFormatPr defaultRowHeight="14.25"/>
  <cols>
    <col min="1" max="13" width="9" style="38"/>
    <col min="14" max="14" width="9" style="80"/>
    <col min="15" max="16" width="9" style="38"/>
    <col min="17" max="17" width="9" style="80"/>
    <col min="18" max="18" width="8.875" style="64" customWidth="1"/>
    <col min="19" max="19" width="9" style="80"/>
    <col min="20" max="20" width="6.625" style="40" customWidth="1"/>
    <col min="21" max="22" width="9" style="80"/>
    <col min="23" max="23" width="9" style="86"/>
    <col min="24" max="16384" width="9" style="38"/>
  </cols>
  <sheetData>
    <row r="1" spans="1:28" ht="39.75" customHeight="1">
      <c r="D1" s="114" t="s">
        <v>1381</v>
      </c>
      <c r="E1" s="114"/>
      <c r="F1" s="114"/>
      <c r="G1" s="114"/>
      <c r="H1" s="114"/>
      <c r="I1" s="114"/>
      <c r="J1" s="114"/>
      <c r="K1" s="114"/>
      <c r="L1" s="114"/>
      <c r="M1" s="114"/>
      <c r="N1" s="114"/>
      <c r="O1" s="114"/>
      <c r="P1" s="114"/>
      <c r="Q1" s="114"/>
      <c r="R1" s="114"/>
      <c r="S1" s="114"/>
    </row>
    <row r="2" spans="1:28" s="31" customFormat="1" ht="58.5" customHeight="1">
      <c r="A2" s="20" t="s">
        <v>50</v>
      </c>
      <c r="B2" s="20" t="s">
        <v>1366</v>
      </c>
      <c r="C2" s="20" t="s">
        <v>51</v>
      </c>
      <c r="D2" s="20" t="s">
        <v>52</v>
      </c>
      <c r="E2" s="21" t="s">
        <v>53</v>
      </c>
      <c r="F2" s="22" t="s">
        <v>54</v>
      </c>
      <c r="G2" s="23" t="s">
        <v>55</v>
      </c>
      <c r="H2" s="24" t="s">
        <v>56</v>
      </c>
      <c r="I2" s="23" t="s">
        <v>57</v>
      </c>
      <c r="J2" s="25" t="s">
        <v>1347</v>
      </c>
      <c r="K2" s="26" t="s">
        <v>1354</v>
      </c>
      <c r="L2" s="25" t="s">
        <v>1364</v>
      </c>
      <c r="M2" s="50" t="s">
        <v>1357</v>
      </c>
      <c r="N2" s="51" t="s">
        <v>1348</v>
      </c>
      <c r="O2" s="50" t="s">
        <v>58</v>
      </c>
      <c r="P2" s="50" t="s">
        <v>1358</v>
      </c>
      <c r="Q2" s="51" t="s">
        <v>1352</v>
      </c>
      <c r="R2" s="82" t="s">
        <v>1359</v>
      </c>
      <c r="S2" s="51" t="s">
        <v>1349</v>
      </c>
      <c r="T2" s="59" t="s">
        <v>1355</v>
      </c>
      <c r="U2" s="27" t="s">
        <v>1351</v>
      </c>
      <c r="V2" s="51" t="s">
        <v>1350</v>
      </c>
      <c r="W2" s="66" t="s">
        <v>1353</v>
      </c>
      <c r="X2" s="28" t="s">
        <v>59</v>
      </c>
      <c r="Y2" s="28" t="s">
        <v>60</v>
      </c>
      <c r="Z2" s="28" t="s">
        <v>61</v>
      </c>
      <c r="AA2" s="29" t="s">
        <v>62</v>
      </c>
      <c r="AB2" s="30" t="s">
        <v>63</v>
      </c>
    </row>
    <row r="3" spans="1:28" s="31" customFormat="1" ht="40.5" customHeight="1">
      <c r="A3" s="20" t="s">
        <v>1344</v>
      </c>
      <c r="B3" s="20">
        <v>0</v>
      </c>
      <c r="C3" s="32" t="s">
        <v>1346</v>
      </c>
      <c r="D3" s="20" t="s">
        <v>1345</v>
      </c>
      <c r="E3" s="21">
        <v>60</v>
      </c>
      <c r="F3" s="22"/>
      <c r="G3" s="23">
        <v>1200</v>
      </c>
      <c r="H3" s="24">
        <v>0</v>
      </c>
      <c r="I3" s="23">
        <v>0</v>
      </c>
      <c r="J3" s="25">
        <v>8000</v>
      </c>
      <c r="K3" s="25">
        <v>1</v>
      </c>
      <c r="L3" s="25">
        <v>800</v>
      </c>
      <c r="M3" s="52">
        <f>G3/L3</f>
        <v>1.5</v>
      </c>
      <c r="N3" s="57" cm="1">
        <f t="array" ref="N3">_xlfn.IFS(M3&gt;=1,30,M3&lt;1,M3*30)</f>
        <v>30</v>
      </c>
      <c r="O3" s="54">
        <f>J3/E3/10000</f>
        <v>1.3333333333333334E-2</v>
      </c>
      <c r="P3" s="52">
        <f>O3/0.0079</f>
        <v>1.6877637130801688</v>
      </c>
      <c r="Q3" s="57" cm="1">
        <f t="array" ref="Q3">_xlfn.IFS(P3&gt;=1,30,P3&lt;1,P3*30)</f>
        <v>30</v>
      </c>
      <c r="R3" s="65">
        <f>IF(G3=0,0,K3/G3)</f>
        <v>8.3333333333333339E-4</v>
      </c>
      <c r="S3" s="57" cm="1">
        <f t="array" ref="S3">_xlfn.IFS(R3&gt;=0.15,10,R3&lt;0.15,R3/0.15*10)</f>
        <v>5.5555555555555559E-2</v>
      </c>
      <c r="T3" s="60" t="s">
        <v>1363</v>
      </c>
      <c r="U3" s="58">
        <v>15</v>
      </c>
      <c r="V3" s="62">
        <f>N3+Q3+S3+U3</f>
        <v>75.055555555555557</v>
      </c>
      <c r="W3" s="63" t="str">
        <f>IF(V3&gt;=90,"优秀",IF(V3&gt;=75,"良好",IF(V3&gt;=60,"合格",IF(V3&lt;60,"不合格"))))</f>
        <v>良好</v>
      </c>
      <c r="X3" s="28"/>
      <c r="Y3" s="28"/>
      <c r="Z3" s="29"/>
      <c r="AA3" s="30"/>
      <c r="AB3" s="61"/>
    </row>
    <row r="4" spans="1:28" ht="24.95" customHeight="1">
      <c r="A4" s="34" t="s">
        <v>64</v>
      </c>
      <c r="B4" s="35">
        <v>1</v>
      </c>
      <c r="C4" s="35" t="s">
        <v>1218</v>
      </c>
      <c r="D4" s="35" t="s">
        <v>673</v>
      </c>
      <c r="E4" s="33">
        <v>45.81</v>
      </c>
      <c r="F4" s="35" t="s">
        <v>674</v>
      </c>
      <c r="G4" s="35">
        <v>0</v>
      </c>
      <c r="H4" s="35">
        <v>0</v>
      </c>
      <c r="I4" s="35">
        <v>0</v>
      </c>
      <c r="J4" s="36">
        <v>0</v>
      </c>
      <c r="K4" s="36">
        <v>0</v>
      </c>
      <c r="L4" s="75">
        <v>1400</v>
      </c>
      <c r="M4" s="52">
        <f t="shared" ref="M4" si="0">G4/L4</f>
        <v>0</v>
      </c>
      <c r="N4" s="57" cm="1">
        <f t="array" ref="N4">_xlfn.IFS(M4&gt;=1,30,M4&lt;1,M4*30)</f>
        <v>0</v>
      </c>
      <c r="O4" s="54">
        <f>J4/E4/10000</f>
        <v>0</v>
      </c>
      <c r="P4" s="52">
        <f t="shared" ref="P4" si="1">O4/0.0079</f>
        <v>0</v>
      </c>
      <c r="Q4" s="57" cm="1">
        <f t="array" ref="Q4">_xlfn.IFS(P4&gt;=1,30,P4&lt;1,P4*30)</f>
        <v>0</v>
      </c>
      <c r="R4" s="65">
        <f>IF(G4=0,0,K4/G4)</f>
        <v>0</v>
      </c>
      <c r="S4" s="57" cm="1">
        <f t="array" ref="S4">_xlfn.IFS(R4&gt;=0.15,10,R4&lt;0.15,R4/0.15*10)</f>
        <v>0</v>
      </c>
      <c r="T4" s="60"/>
      <c r="U4" s="58"/>
      <c r="V4" s="62">
        <f t="shared" ref="V4" si="2">N4+Q4+S4+U4</f>
        <v>0</v>
      </c>
      <c r="W4" s="63" t="str">
        <f t="shared" ref="W4" si="3">IF(V4&gt;=90,"优秀",IF(V4&gt;=75,"良好",IF(V4&gt;=60,"合格",IF(V4&lt;60,"不合格"))))</f>
        <v>不合格</v>
      </c>
      <c r="X4" s="84"/>
      <c r="Y4" s="84"/>
      <c r="Z4" s="84"/>
      <c r="AA4" s="84"/>
      <c r="AB4" s="84"/>
    </row>
  </sheetData>
  <sheetProtection sheet="1" objects="1" scenarios="1" formatCells="0" formatColumns="0" formatRows="0" sort="0" autoFilter="0" pivotTables="0"/>
  <mergeCells count="1">
    <mergeCell ref="D1:S1"/>
  </mergeCells>
  <phoneticPr fontId="1" type="noConversion"/>
  <conditionalFormatting sqref="C2:C3">
    <cfRule type="duplicateValues" dxfId="25" priority="4"/>
    <cfRule type="duplicateValues" dxfId="24" priority="5"/>
  </conditionalFormatting>
  <conditionalFormatting sqref="C2:C3">
    <cfRule type="duplicateValues" dxfId="23" priority="6"/>
  </conditionalFormatting>
  <conditionalFormatting sqref="C4">
    <cfRule type="duplicateValues" dxfId="22" priority="2"/>
    <cfRule type="duplicateValues" dxfId="21" priority="3"/>
  </conditionalFormatting>
  <conditionalFormatting sqref="L4">
    <cfRule type="cellIs" dxfId="20" priority="1" operator="lessThan">
      <formula>800</formula>
    </cfRule>
  </conditionalFormatting>
  <dataValidations count="1">
    <dataValidation type="list" allowBlank="1" showInputMessage="1" showErrorMessage="1" sqref="T3:T4" xr:uid="{ECE90584-9E5C-499E-84B4-3DA56CF3F1ED}">
      <formula1>"优秀,一般,较差"</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0FBA1-FEAF-432D-9C28-5A3714FF0524}">
  <dimension ref="A1:AB90"/>
  <sheetViews>
    <sheetView workbookViewId="0">
      <pane ySplit="3" topLeftCell="A4" activePane="bottomLeft" state="frozen"/>
      <selection pane="bottomLeft" activeCell="M4" sqref="M4"/>
    </sheetView>
  </sheetViews>
  <sheetFormatPr defaultRowHeight="14.25"/>
  <cols>
    <col min="1" max="1" width="9" style="38"/>
    <col min="2" max="2" width="7" style="38" customWidth="1"/>
    <col min="3" max="11" width="9" style="38"/>
    <col min="12" max="12" width="9" style="90"/>
    <col min="13" max="13" width="9" style="38"/>
    <col min="14" max="14" width="9" style="80"/>
    <col min="15" max="16" width="9" style="38"/>
    <col min="17" max="17" width="9" style="80"/>
    <col min="18" max="18" width="9.25" style="64" customWidth="1"/>
    <col min="19" max="19" width="9" style="80"/>
    <col min="20" max="20" width="7.75" style="40" customWidth="1"/>
    <col min="21" max="22" width="9" style="80"/>
    <col min="23" max="23" width="9" style="86"/>
    <col min="24" max="16384" width="9" style="38"/>
  </cols>
  <sheetData>
    <row r="1" spans="1:28" ht="36" customHeight="1">
      <c r="D1" s="114" t="s">
        <v>1382</v>
      </c>
      <c r="E1" s="114"/>
      <c r="F1" s="114"/>
      <c r="G1" s="114"/>
      <c r="H1" s="114"/>
      <c r="I1" s="114"/>
      <c r="J1" s="114"/>
      <c r="K1" s="114"/>
      <c r="L1" s="114"/>
      <c r="M1" s="114"/>
      <c r="N1" s="114"/>
      <c r="O1" s="114"/>
      <c r="P1" s="114"/>
      <c r="Q1" s="114"/>
      <c r="R1" s="114"/>
      <c r="S1" s="114"/>
    </row>
    <row r="2" spans="1:28" s="31" customFormat="1" ht="58.5" customHeight="1">
      <c r="A2" s="20" t="s">
        <v>50</v>
      </c>
      <c r="B2" s="20" t="s">
        <v>1366</v>
      </c>
      <c r="C2" s="20" t="s">
        <v>51</v>
      </c>
      <c r="D2" s="20" t="s">
        <v>52</v>
      </c>
      <c r="E2" s="21" t="s">
        <v>53</v>
      </c>
      <c r="F2" s="22" t="s">
        <v>54</v>
      </c>
      <c r="G2" s="23" t="s">
        <v>55</v>
      </c>
      <c r="H2" s="24" t="s">
        <v>56</v>
      </c>
      <c r="I2" s="23" t="s">
        <v>57</v>
      </c>
      <c r="J2" s="25" t="s">
        <v>1347</v>
      </c>
      <c r="K2" s="26" t="s">
        <v>1354</v>
      </c>
      <c r="L2" s="67" t="s">
        <v>1364</v>
      </c>
      <c r="M2" s="50" t="s">
        <v>1357</v>
      </c>
      <c r="N2" s="51" t="s">
        <v>1348</v>
      </c>
      <c r="O2" s="50" t="s">
        <v>58</v>
      </c>
      <c r="P2" s="50" t="s">
        <v>1358</v>
      </c>
      <c r="Q2" s="51" t="s">
        <v>1352</v>
      </c>
      <c r="R2" s="82" t="s">
        <v>1359</v>
      </c>
      <c r="S2" s="51" t="s">
        <v>1349</v>
      </c>
      <c r="T2" s="59" t="s">
        <v>1355</v>
      </c>
      <c r="U2" s="27" t="s">
        <v>1351</v>
      </c>
      <c r="V2" s="51" t="s">
        <v>1350</v>
      </c>
      <c r="W2" s="66" t="s">
        <v>1353</v>
      </c>
      <c r="X2" s="28" t="s">
        <v>59</v>
      </c>
      <c r="Y2" s="28" t="s">
        <v>60</v>
      </c>
      <c r="Z2" s="28" t="s">
        <v>61</v>
      </c>
      <c r="AA2" s="29" t="s">
        <v>62</v>
      </c>
      <c r="AB2" s="30" t="s">
        <v>63</v>
      </c>
    </row>
    <row r="3" spans="1:28" s="31" customFormat="1" ht="40.5" customHeight="1">
      <c r="A3" s="20" t="s">
        <v>1344</v>
      </c>
      <c r="B3" s="20">
        <v>0</v>
      </c>
      <c r="C3" s="32" t="s">
        <v>1346</v>
      </c>
      <c r="D3" s="20" t="s">
        <v>1345</v>
      </c>
      <c r="E3" s="21">
        <v>60</v>
      </c>
      <c r="F3" s="22"/>
      <c r="G3" s="23">
        <v>1200</v>
      </c>
      <c r="H3" s="24">
        <v>0</v>
      </c>
      <c r="I3" s="23">
        <v>0</v>
      </c>
      <c r="J3" s="25">
        <v>8000</v>
      </c>
      <c r="K3" s="25">
        <v>1</v>
      </c>
      <c r="L3" s="67">
        <v>800</v>
      </c>
      <c r="M3" s="52">
        <f>G3/L3</f>
        <v>1.5</v>
      </c>
      <c r="N3" s="57" cm="1">
        <f t="array" ref="N3">_xlfn.IFS(M3&gt;=1,30,M3&lt;1,M3*30)</f>
        <v>30</v>
      </c>
      <c r="O3" s="54">
        <f t="shared" ref="O3:O34" si="0">J3/E3/10000</f>
        <v>1.3333333333333334E-2</v>
      </c>
      <c r="P3" s="52">
        <f>O3/0.0079</f>
        <v>1.6877637130801688</v>
      </c>
      <c r="Q3" s="57" cm="1">
        <f t="array" ref="Q3">_xlfn.IFS(P3&gt;=1,30,P3&lt;1,P3*30)</f>
        <v>30</v>
      </c>
      <c r="R3" s="65">
        <f>IF(G3=0,0,K3/G3)</f>
        <v>8.3333333333333339E-4</v>
      </c>
      <c r="S3" s="57" cm="1">
        <f t="array" ref="S3">_xlfn.IFS(R3&gt;=0.15,10,R3&lt;0.15,R3/0.15*10)</f>
        <v>5.5555555555555559E-2</v>
      </c>
      <c r="T3" s="60" t="s">
        <v>1363</v>
      </c>
      <c r="U3" s="58">
        <v>15</v>
      </c>
      <c r="V3" s="62">
        <f>N3+Q3+S3+U3</f>
        <v>75.055555555555557</v>
      </c>
      <c r="W3" s="63" t="str">
        <f>IF(V3&gt;=90,"优秀",IF(V3&gt;=75,"良好",IF(V3&gt;=60,"合格",IF(V3&lt;60,"不合格"))))</f>
        <v>良好</v>
      </c>
      <c r="X3" s="28"/>
      <c r="Y3" s="28"/>
      <c r="Z3" s="29"/>
      <c r="AA3" s="30"/>
      <c r="AB3" s="61"/>
    </row>
    <row r="4" spans="1:28" ht="24.95" customHeight="1">
      <c r="A4" s="34" t="s">
        <v>64</v>
      </c>
      <c r="B4" s="35">
        <v>1</v>
      </c>
      <c r="C4" s="35" t="s">
        <v>1246</v>
      </c>
      <c r="D4" s="35" t="s">
        <v>739</v>
      </c>
      <c r="E4" s="33">
        <v>61.1</v>
      </c>
      <c r="F4" s="35" t="s">
        <v>745</v>
      </c>
      <c r="G4" s="35">
        <v>0</v>
      </c>
      <c r="H4" s="35">
        <v>0</v>
      </c>
      <c r="I4" s="35">
        <v>0</v>
      </c>
      <c r="J4" s="36">
        <v>0</v>
      </c>
      <c r="K4" s="36">
        <v>0</v>
      </c>
      <c r="L4" s="89">
        <v>58.078538812785389</v>
      </c>
      <c r="M4" s="52">
        <f t="shared" ref="M4:M67" si="1">G4/L4</f>
        <v>0</v>
      </c>
      <c r="N4" s="57" cm="1">
        <f t="array" ref="N4">_xlfn.IFS(M4&gt;=1,30,M4&lt;1,M4*30)</f>
        <v>0</v>
      </c>
      <c r="O4" s="54">
        <f t="shared" si="0"/>
        <v>0</v>
      </c>
      <c r="P4" s="52">
        <f t="shared" ref="P4:P67" si="2">O4/0.0079</f>
        <v>0</v>
      </c>
      <c r="Q4" s="57" cm="1">
        <f t="array" ref="Q4">_xlfn.IFS(P4&gt;=1,30,P4&lt;1,P4*30)</f>
        <v>0</v>
      </c>
      <c r="R4" s="65">
        <f t="shared" ref="R4:R67" si="3">IF(G4=0,0,K4/G4)</f>
        <v>0</v>
      </c>
      <c r="S4" s="57" cm="1">
        <f t="array" ref="S4">_xlfn.IFS(R4&gt;=0.15,10,R4&lt;0.15,R4/0.15*10)</f>
        <v>0</v>
      </c>
      <c r="T4" s="60"/>
      <c r="U4" s="58"/>
      <c r="V4" s="62">
        <f t="shared" ref="V4:V67" si="4">N4+Q4+S4+U4</f>
        <v>0</v>
      </c>
      <c r="W4" s="63" t="str">
        <f t="shared" ref="W4:W67" si="5">IF(V4&gt;=90,"优秀",IF(V4&gt;=75,"良好",IF(V4&gt;=60,"合格",IF(V4&lt;60,"不合格"))))</f>
        <v>不合格</v>
      </c>
      <c r="X4" s="84"/>
      <c r="Y4" s="84"/>
      <c r="Z4" s="84"/>
      <c r="AA4" s="84"/>
      <c r="AB4" s="84"/>
    </row>
    <row r="5" spans="1:28" ht="24.95" customHeight="1">
      <c r="A5" s="34" t="s">
        <v>64</v>
      </c>
      <c r="B5" s="35">
        <v>2</v>
      </c>
      <c r="C5" s="35" t="s">
        <v>1252</v>
      </c>
      <c r="D5" s="35" t="s">
        <v>755</v>
      </c>
      <c r="E5" s="33">
        <v>76.257999999999996</v>
      </c>
      <c r="F5" s="35" t="s">
        <v>745</v>
      </c>
      <c r="G5" s="35">
        <v>286.47000000000003</v>
      </c>
      <c r="H5" s="35">
        <v>0</v>
      </c>
      <c r="I5" s="35">
        <v>68</v>
      </c>
      <c r="J5" s="36">
        <v>0</v>
      </c>
      <c r="K5" s="36">
        <v>0</v>
      </c>
      <c r="L5" s="89">
        <v>105.06712328767124</v>
      </c>
      <c r="M5" s="52">
        <f t="shared" si="1"/>
        <v>2.7265427189402733</v>
      </c>
      <c r="N5" s="57" cm="1">
        <f t="array" ref="N5">_xlfn.IFS(M5&gt;=1,30,M5&lt;1,M5*30)</f>
        <v>30</v>
      </c>
      <c r="O5" s="54">
        <f t="shared" si="0"/>
        <v>0</v>
      </c>
      <c r="P5" s="52">
        <f t="shared" si="2"/>
        <v>0</v>
      </c>
      <c r="Q5" s="57" cm="1">
        <f t="array" ref="Q5">_xlfn.IFS(P5&gt;=1,30,P5&lt;1,P5*30)</f>
        <v>0</v>
      </c>
      <c r="R5" s="65">
        <f t="shared" si="3"/>
        <v>0</v>
      </c>
      <c r="S5" s="57" cm="1">
        <f t="array" ref="S5">_xlfn.IFS(R5&gt;=0.15,10,R5&lt;0.15,R5/0.15*10)</f>
        <v>0</v>
      </c>
      <c r="T5" s="60"/>
      <c r="U5" s="58"/>
      <c r="V5" s="62">
        <f t="shared" si="4"/>
        <v>30</v>
      </c>
      <c r="W5" s="63" t="str">
        <f t="shared" si="5"/>
        <v>不合格</v>
      </c>
      <c r="X5" s="84"/>
      <c r="Y5" s="84"/>
      <c r="Z5" s="84"/>
      <c r="AA5" s="84"/>
      <c r="AB5" s="84"/>
    </row>
    <row r="6" spans="1:28" ht="24.95" customHeight="1">
      <c r="A6" s="34" t="s">
        <v>64</v>
      </c>
      <c r="B6" s="35">
        <v>3</v>
      </c>
      <c r="C6" s="35" t="s">
        <v>1268</v>
      </c>
      <c r="D6" s="35" t="s">
        <v>782</v>
      </c>
      <c r="E6" s="33">
        <v>198.88</v>
      </c>
      <c r="F6" s="35" t="s">
        <v>729</v>
      </c>
      <c r="G6" s="35">
        <v>35.74</v>
      </c>
      <c r="H6" s="35">
        <v>0</v>
      </c>
      <c r="I6" s="35">
        <v>24</v>
      </c>
      <c r="J6" s="36">
        <v>0</v>
      </c>
      <c r="K6" s="36">
        <v>0</v>
      </c>
      <c r="L6" s="89">
        <v>374.69977168949771</v>
      </c>
      <c r="M6" s="52">
        <f t="shared" si="1"/>
        <v>9.5383031163458115E-2</v>
      </c>
      <c r="N6" s="57" cm="1">
        <f t="array" ref="N6">_xlfn.IFS(M6&gt;=1,30,M6&lt;1,M6*30)</f>
        <v>2.8614909349037436</v>
      </c>
      <c r="O6" s="54">
        <f t="shared" si="0"/>
        <v>0</v>
      </c>
      <c r="P6" s="52">
        <f t="shared" si="2"/>
        <v>0</v>
      </c>
      <c r="Q6" s="57" cm="1">
        <f t="array" ref="Q6">_xlfn.IFS(P6&gt;=1,30,P6&lt;1,P6*30)</f>
        <v>0</v>
      </c>
      <c r="R6" s="65">
        <f t="shared" si="3"/>
        <v>0</v>
      </c>
      <c r="S6" s="57" cm="1">
        <f t="array" ref="S6">_xlfn.IFS(R6&gt;=0.15,10,R6&lt;0.15,R6/0.15*10)</f>
        <v>0</v>
      </c>
      <c r="T6" s="60"/>
      <c r="U6" s="58"/>
      <c r="V6" s="62">
        <f t="shared" si="4"/>
        <v>2.8614909349037436</v>
      </c>
      <c r="W6" s="63" t="str">
        <f t="shared" si="5"/>
        <v>不合格</v>
      </c>
      <c r="X6" s="84"/>
      <c r="Y6" s="84"/>
      <c r="Z6" s="84"/>
      <c r="AA6" s="84"/>
      <c r="AB6" s="84"/>
    </row>
    <row r="7" spans="1:28" ht="24.95" customHeight="1">
      <c r="A7" s="34" t="s">
        <v>64</v>
      </c>
      <c r="B7" s="35">
        <v>4</v>
      </c>
      <c r="C7" s="35" t="s">
        <v>1267</v>
      </c>
      <c r="D7" s="35" t="s">
        <v>780</v>
      </c>
      <c r="E7" s="33">
        <v>197.95</v>
      </c>
      <c r="F7" s="35" t="s">
        <v>781</v>
      </c>
      <c r="G7" s="35">
        <v>1202.98</v>
      </c>
      <c r="H7" s="35">
        <v>0</v>
      </c>
      <c r="I7" s="35">
        <v>108</v>
      </c>
      <c r="J7" s="36">
        <v>0</v>
      </c>
      <c r="K7" s="36">
        <v>0</v>
      </c>
      <c r="L7" s="89">
        <v>1333.6294520547942</v>
      </c>
      <c r="M7" s="52">
        <f t="shared" si="1"/>
        <v>0.9020346679855521</v>
      </c>
      <c r="N7" s="57" cm="1">
        <f t="array" ref="N7">_xlfn.IFS(M7&gt;=1,30,M7&lt;1,M7*30)</f>
        <v>27.061040039566564</v>
      </c>
      <c r="O7" s="54">
        <f t="shared" si="0"/>
        <v>0</v>
      </c>
      <c r="P7" s="52">
        <f t="shared" si="2"/>
        <v>0</v>
      </c>
      <c r="Q7" s="57" cm="1">
        <f t="array" ref="Q7">_xlfn.IFS(P7&gt;=1,30,P7&lt;1,P7*30)</f>
        <v>0</v>
      </c>
      <c r="R7" s="65">
        <f t="shared" si="3"/>
        <v>0</v>
      </c>
      <c r="S7" s="57" cm="1">
        <f t="array" ref="S7">_xlfn.IFS(R7&gt;=0.15,10,R7&lt;0.15,R7/0.15*10)</f>
        <v>0</v>
      </c>
      <c r="T7" s="60"/>
      <c r="U7" s="58"/>
      <c r="V7" s="62">
        <f t="shared" si="4"/>
        <v>27.061040039566564</v>
      </c>
      <c r="W7" s="63" t="str">
        <f t="shared" si="5"/>
        <v>不合格</v>
      </c>
      <c r="X7" s="84"/>
      <c r="Y7" s="84"/>
      <c r="Z7" s="84"/>
      <c r="AA7" s="84"/>
      <c r="AB7" s="84"/>
    </row>
    <row r="8" spans="1:28" ht="24.95" customHeight="1">
      <c r="A8" s="34" t="s">
        <v>64</v>
      </c>
      <c r="B8" s="35">
        <v>5</v>
      </c>
      <c r="C8" s="35" t="s">
        <v>1240</v>
      </c>
      <c r="D8" s="35" t="s">
        <v>737</v>
      </c>
      <c r="E8" s="33">
        <v>56.8</v>
      </c>
      <c r="F8" s="35" t="s">
        <v>738</v>
      </c>
      <c r="G8" s="35">
        <v>1075.2</v>
      </c>
      <c r="H8" s="35">
        <v>0</v>
      </c>
      <c r="I8" s="35">
        <v>1</v>
      </c>
      <c r="J8" s="36">
        <v>0</v>
      </c>
      <c r="K8" s="36">
        <v>0</v>
      </c>
      <c r="L8" s="89">
        <v>1400</v>
      </c>
      <c r="M8" s="52">
        <f t="shared" si="1"/>
        <v>0.76800000000000002</v>
      </c>
      <c r="N8" s="57" cm="1">
        <f t="array" ref="N8">_xlfn.IFS(M8&gt;=1,30,M8&lt;1,M8*30)</f>
        <v>23.04</v>
      </c>
      <c r="O8" s="54">
        <f t="shared" si="0"/>
        <v>0</v>
      </c>
      <c r="P8" s="52">
        <f t="shared" si="2"/>
        <v>0</v>
      </c>
      <c r="Q8" s="57" cm="1">
        <f t="array" ref="Q8">_xlfn.IFS(P8&gt;=1,30,P8&lt;1,P8*30)</f>
        <v>0</v>
      </c>
      <c r="R8" s="65">
        <f t="shared" si="3"/>
        <v>0</v>
      </c>
      <c r="S8" s="57" cm="1">
        <f t="array" ref="S8">_xlfn.IFS(R8&gt;=0.15,10,R8&lt;0.15,R8/0.15*10)</f>
        <v>0</v>
      </c>
      <c r="T8" s="60"/>
      <c r="U8" s="58"/>
      <c r="V8" s="62">
        <f t="shared" si="4"/>
        <v>23.04</v>
      </c>
      <c r="W8" s="63" t="str">
        <f t="shared" si="5"/>
        <v>不合格</v>
      </c>
      <c r="X8" s="84"/>
      <c r="Y8" s="84"/>
      <c r="Z8" s="84"/>
      <c r="AA8" s="84"/>
      <c r="AB8" s="84"/>
    </row>
    <row r="9" spans="1:28" ht="24.95" customHeight="1">
      <c r="A9" s="34" t="s">
        <v>64</v>
      </c>
      <c r="B9" s="35">
        <v>6</v>
      </c>
      <c r="C9" s="35" t="s">
        <v>1262</v>
      </c>
      <c r="D9" s="35" t="s">
        <v>774</v>
      </c>
      <c r="E9" s="33">
        <v>129.84</v>
      </c>
      <c r="F9" s="35" t="s">
        <v>771</v>
      </c>
      <c r="G9" s="35">
        <v>83</v>
      </c>
      <c r="H9" s="35">
        <v>0</v>
      </c>
      <c r="I9" s="35">
        <v>6</v>
      </c>
      <c r="J9" s="36">
        <v>0</v>
      </c>
      <c r="K9" s="36">
        <v>0</v>
      </c>
      <c r="L9" s="89">
        <v>800</v>
      </c>
      <c r="M9" s="52">
        <f t="shared" si="1"/>
        <v>0.10375</v>
      </c>
      <c r="N9" s="57" cm="1">
        <f t="array" ref="N9">_xlfn.IFS(M9&gt;=1,30,M9&lt;1,M9*30)</f>
        <v>3.1124999999999998</v>
      </c>
      <c r="O9" s="54">
        <f t="shared" si="0"/>
        <v>0</v>
      </c>
      <c r="P9" s="52">
        <f t="shared" si="2"/>
        <v>0</v>
      </c>
      <c r="Q9" s="57" cm="1">
        <f t="array" ref="Q9">_xlfn.IFS(P9&gt;=1,30,P9&lt;1,P9*30)</f>
        <v>0</v>
      </c>
      <c r="R9" s="65">
        <f t="shared" si="3"/>
        <v>0</v>
      </c>
      <c r="S9" s="57" cm="1">
        <f t="array" ref="S9">_xlfn.IFS(R9&gt;=0.15,10,R9&lt;0.15,R9/0.15*10)</f>
        <v>0</v>
      </c>
      <c r="T9" s="60"/>
      <c r="U9" s="58"/>
      <c r="V9" s="62">
        <f t="shared" si="4"/>
        <v>3.1124999999999998</v>
      </c>
      <c r="W9" s="63" t="str">
        <f t="shared" si="5"/>
        <v>不合格</v>
      </c>
      <c r="X9" s="84"/>
      <c r="Y9" s="84"/>
      <c r="Z9" s="84"/>
      <c r="AA9" s="84"/>
      <c r="AB9" s="84"/>
    </row>
    <row r="10" spans="1:28" ht="24.95" customHeight="1">
      <c r="A10" s="34" t="s">
        <v>64</v>
      </c>
      <c r="B10" s="35">
        <v>7</v>
      </c>
      <c r="C10" s="35" t="s">
        <v>1271</v>
      </c>
      <c r="D10" s="35" t="s">
        <v>786</v>
      </c>
      <c r="E10" s="33">
        <v>262</v>
      </c>
      <c r="F10" s="35" t="s">
        <v>778</v>
      </c>
      <c r="G10" s="35">
        <v>96</v>
      </c>
      <c r="H10" s="35">
        <v>0</v>
      </c>
      <c r="I10" s="35">
        <v>0</v>
      </c>
      <c r="J10" s="36">
        <v>0</v>
      </c>
      <c r="K10" s="36">
        <v>0</v>
      </c>
      <c r="L10" s="89">
        <v>1400</v>
      </c>
      <c r="M10" s="52">
        <f t="shared" si="1"/>
        <v>6.8571428571428575E-2</v>
      </c>
      <c r="N10" s="57" cm="1">
        <f t="array" ref="N10">_xlfn.IFS(M10&gt;=1,30,M10&lt;1,M10*30)</f>
        <v>2.0571428571428574</v>
      </c>
      <c r="O10" s="54">
        <f t="shared" si="0"/>
        <v>0</v>
      </c>
      <c r="P10" s="52">
        <f t="shared" si="2"/>
        <v>0</v>
      </c>
      <c r="Q10" s="57" cm="1">
        <f t="array" ref="Q10">_xlfn.IFS(P10&gt;=1,30,P10&lt;1,P10*30)</f>
        <v>0</v>
      </c>
      <c r="R10" s="65">
        <f t="shared" si="3"/>
        <v>0</v>
      </c>
      <c r="S10" s="57" cm="1">
        <f t="array" ref="S10">_xlfn.IFS(R10&gt;=0.15,10,R10&lt;0.15,R10/0.15*10)</f>
        <v>0</v>
      </c>
      <c r="T10" s="60"/>
      <c r="U10" s="58"/>
      <c r="V10" s="62">
        <f t="shared" si="4"/>
        <v>2.0571428571428574</v>
      </c>
      <c r="W10" s="63" t="str">
        <f t="shared" si="5"/>
        <v>不合格</v>
      </c>
      <c r="X10" s="84"/>
      <c r="Y10" s="84"/>
      <c r="Z10" s="84"/>
      <c r="AA10" s="84"/>
      <c r="AB10" s="84"/>
    </row>
    <row r="11" spans="1:28" ht="24.95" customHeight="1">
      <c r="A11" s="34" t="s">
        <v>64</v>
      </c>
      <c r="B11" s="35">
        <v>8</v>
      </c>
      <c r="C11" s="35" t="s">
        <v>1237</v>
      </c>
      <c r="D11" s="35" t="s">
        <v>724</v>
      </c>
      <c r="E11" s="33">
        <v>47.95</v>
      </c>
      <c r="F11" s="35" t="s">
        <v>725</v>
      </c>
      <c r="G11" s="35">
        <v>227.49</v>
      </c>
      <c r="H11" s="35">
        <v>0</v>
      </c>
      <c r="I11" s="35">
        <v>16</v>
      </c>
      <c r="J11" s="36">
        <v>0</v>
      </c>
      <c r="K11" s="36">
        <v>0</v>
      </c>
      <c r="L11" s="89">
        <v>1400</v>
      </c>
      <c r="M11" s="52">
        <f t="shared" si="1"/>
        <v>0.16249285714285716</v>
      </c>
      <c r="N11" s="57" cm="1">
        <f t="array" ref="N11">_xlfn.IFS(M11&gt;=1,30,M11&lt;1,M11*30)</f>
        <v>4.8747857142857152</v>
      </c>
      <c r="O11" s="54">
        <f t="shared" si="0"/>
        <v>0</v>
      </c>
      <c r="P11" s="52">
        <f t="shared" si="2"/>
        <v>0</v>
      </c>
      <c r="Q11" s="57" cm="1">
        <f t="array" ref="Q11">_xlfn.IFS(P11&gt;=1,30,P11&lt;1,P11*30)</f>
        <v>0</v>
      </c>
      <c r="R11" s="65">
        <f t="shared" si="3"/>
        <v>0</v>
      </c>
      <c r="S11" s="57" cm="1">
        <f t="array" ref="S11">_xlfn.IFS(R11&gt;=0.15,10,R11&lt;0.15,R11/0.15*10)</f>
        <v>0</v>
      </c>
      <c r="T11" s="60"/>
      <c r="U11" s="58"/>
      <c r="V11" s="62">
        <f t="shared" si="4"/>
        <v>4.8747857142857152</v>
      </c>
      <c r="W11" s="63" t="str">
        <f t="shared" si="5"/>
        <v>不合格</v>
      </c>
      <c r="X11" s="84"/>
      <c r="Y11" s="84"/>
      <c r="Z11" s="84"/>
      <c r="AA11" s="84"/>
      <c r="AB11" s="84"/>
    </row>
    <row r="12" spans="1:28" ht="24.95" customHeight="1">
      <c r="A12" s="34" t="s">
        <v>64</v>
      </c>
      <c r="B12" s="35">
        <v>9</v>
      </c>
      <c r="C12" s="35" t="s">
        <v>1255</v>
      </c>
      <c r="D12" s="35" t="s">
        <v>760</v>
      </c>
      <c r="E12" s="33">
        <v>79.999899999999997</v>
      </c>
      <c r="F12" s="35" t="s">
        <v>690</v>
      </c>
      <c r="G12" s="35">
        <v>6131.62</v>
      </c>
      <c r="H12" s="35">
        <v>0</v>
      </c>
      <c r="I12" s="35">
        <v>0</v>
      </c>
      <c r="J12" s="36">
        <v>0</v>
      </c>
      <c r="K12" s="36">
        <v>0</v>
      </c>
      <c r="L12" s="89">
        <v>1400</v>
      </c>
      <c r="M12" s="52">
        <f t="shared" si="1"/>
        <v>4.3797285714285712</v>
      </c>
      <c r="N12" s="57" cm="1">
        <f t="array" ref="N12">_xlfn.IFS(M12&gt;=1,30,M12&lt;1,M12*30)</f>
        <v>30</v>
      </c>
      <c r="O12" s="54">
        <f t="shared" si="0"/>
        <v>0</v>
      </c>
      <c r="P12" s="52">
        <f t="shared" si="2"/>
        <v>0</v>
      </c>
      <c r="Q12" s="57" cm="1">
        <f t="array" ref="Q12">_xlfn.IFS(P12&gt;=1,30,P12&lt;1,P12*30)</f>
        <v>0</v>
      </c>
      <c r="R12" s="65">
        <f t="shared" si="3"/>
        <v>0</v>
      </c>
      <c r="S12" s="57" cm="1">
        <f t="array" ref="S12">_xlfn.IFS(R12&gt;=0.15,10,R12&lt;0.15,R12/0.15*10)</f>
        <v>0</v>
      </c>
      <c r="T12" s="60"/>
      <c r="U12" s="58"/>
      <c r="V12" s="62">
        <f t="shared" si="4"/>
        <v>30</v>
      </c>
      <c r="W12" s="63" t="str">
        <f t="shared" si="5"/>
        <v>不合格</v>
      </c>
      <c r="X12" s="84"/>
      <c r="Y12" s="84"/>
      <c r="Z12" s="84"/>
      <c r="AA12" s="84"/>
      <c r="AB12" s="84"/>
    </row>
    <row r="13" spans="1:28" ht="24.95" customHeight="1">
      <c r="A13" s="34" t="s">
        <v>64</v>
      </c>
      <c r="B13" s="35">
        <v>10</v>
      </c>
      <c r="C13" s="35" t="s">
        <v>1232</v>
      </c>
      <c r="D13" s="35" t="s">
        <v>714</v>
      </c>
      <c r="E13" s="33">
        <v>45.74</v>
      </c>
      <c r="F13" s="35" t="s">
        <v>715</v>
      </c>
      <c r="G13" s="35">
        <v>127.12</v>
      </c>
      <c r="H13" s="35">
        <v>0</v>
      </c>
      <c r="I13" s="35">
        <v>0</v>
      </c>
      <c r="J13" s="36">
        <v>0</v>
      </c>
      <c r="K13" s="36">
        <v>0</v>
      </c>
      <c r="L13" s="89">
        <v>1400</v>
      </c>
      <c r="M13" s="52">
        <f t="shared" si="1"/>
        <v>9.0800000000000006E-2</v>
      </c>
      <c r="N13" s="57" cm="1">
        <f t="array" ref="N13">_xlfn.IFS(M13&gt;=1,30,M13&lt;1,M13*30)</f>
        <v>2.7240000000000002</v>
      </c>
      <c r="O13" s="54">
        <f t="shared" si="0"/>
        <v>0</v>
      </c>
      <c r="P13" s="52">
        <f t="shared" si="2"/>
        <v>0</v>
      </c>
      <c r="Q13" s="57" cm="1">
        <f t="array" ref="Q13">_xlfn.IFS(P13&gt;=1,30,P13&lt;1,P13*30)</f>
        <v>0</v>
      </c>
      <c r="R13" s="65">
        <f t="shared" si="3"/>
        <v>0</v>
      </c>
      <c r="S13" s="57" cm="1">
        <f t="array" ref="S13">_xlfn.IFS(R13&gt;=0.15,10,R13&lt;0.15,R13/0.15*10)</f>
        <v>0</v>
      </c>
      <c r="T13" s="60"/>
      <c r="U13" s="58"/>
      <c r="V13" s="62">
        <f t="shared" si="4"/>
        <v>2.7240000000000002</v>
      </c>
      <c r="W13" s="63" t="str">
        <f t="shared" si="5"/>
        <v>不合格</v>
      </c>
      <c r="X13" s="84"/>
      <c r="Y13" s="84"/>
      <c r="Z13" s="84"/>
      <c r="AA13" s="84"/>
      <c r="AB13" s="84"/>
    </row>
    <row r="14" spans="1:28" ht="24.95" customHeight="1">
      <c r="A14" s="34" t="s">
        <v>64</v>
      </c>
      <c r="B14" s="35">
        <v>11</v>
      </c>
      <c r="C14" s="35" t="s">
        <v>1272</v>
      </c>
      <c r="D14" s="35" t="s">
        <v>787</v>
      </c>
      <c r="E14" s="33">
        <v>263.60000000000002</v>
      </c>
      <c r="F14" s="35" t="s">
        <v>771</v>
      </c>
      <c r="G14" s="35">
        <v>23.01</v>
      </c>
      <c r="H14" s="35">
        <v>0</v>
      </c>
      <c r="I14" s="35">
        <v>20</v>
      </c>
      <c r="J14" s="36">
        <v>0</v>
      </c>
      <c r="K14" s="36">
        <v>0</v>
      </c>
      <c r="L14" s="89">
        <v>1400</v>
      </c>
      <c r="M14" s="52">
        <f t="shared" si="1"/>
        <v>1.6435714285714286E-2</v>
      </c>
      <c r="N14" s="57" cm="1">
        <f t="array" ref="N14">_xlfn.IFS(M14&gt;=1,30,M14&lt;1,M14*30)</f>
        <v>0.4930714285714286</v>
      </c>
      <c r="O14" s="54">
        <f t="shared" si="0"/>
        <v>0</v>
      </c>
      <c r="P14" s="52">
        <f t="shared" si="2"/>
        <v>0</v>
      </c>
      <c r="Q14" s="57" cm="1">
        <f t="array" ref="Q14">_xlfn.IFS(P14&gt;=1,30,P14&lt;1,P14*30)</f>
        <v>0</v>
      </c>
      <c r="R14" s="65">
        <f t="shared" si="3"/>
        <v>0</v>
      </c>
      <c r="S14" s="57" cm="1">
        <f t="array" ref="S14">_xlfn.IFS(R14&gt;=0.15,10,R14&lt;0.15,R14/0.15*10)</f>
        <v>0</v>
      </c>
      <c r="T14" s="60"/>
      <c r="U14" s="58"/>
      <c r="V14" s="62">
        <f t="shared" si="4"/>
        <v>0.4930714285714286</v>
      </c>
      <c r="W14" s="63" t="str">
        <f t="shared" si="5"/>
        <v>不合格</v>
      </c>
      <c r="X14" s="84"/>
      <c r="Y14" s="84"/>
      <c r="Z14" s="84"/>
      <c r="AA14" s="84"/>
      <c r="AB14" s="84"/>
    </row>
    <row r="15" spans="1:28" ht="24.95" customHeight="1">
      <c r="A15" s="34" t="s">
        <v>64</v>
      </c>
      <c r="B15" s="35">
        <v>12</v>
      </c>
      <c r="C15" s="35" t="s">
        <v>1250</v>
      </c>
      <c r="D15" s="35" t="s">
        <v>752</v>
      </c>
      <c r="E15" s="33">
        <v>73.88</v>
      </c>
      <c r="F15" s="35" t="s">
        <v>753</v>
      </c>
      <c r="G15" s="35">
        <v>0</v>
      </c>
      <c r="H15" s="35">
        <v>0</v>
      </c>
      <c r="I15" s="35">
        <v>0</v>
      </c>
      <c r="J15" s="36">
        <v>0</v>
      </c>
      <c r="K15" s="36">
        <v>0</v>
      </c>
      <c r="L15" s="89">
        <v>800</v>
      </c>
      <c r="M15" s="52">
        <f t="shared" si="1"/>
        <v>0</v>
      </c>
      <c r="N15" s="57" cm="1">
        <f t="array" ref="N15">_xlfn.IFS(M15&gt;=1,30,M15&lt;1,M15*30)</f>
        <v>0</v>
      </c>
      <c r="O15" s="54">
        <f t="shared" si="0"/>
        <v>0</v>
      </c>
      <c r="P15" s="52">
        <f t="shared" si="2"/>
        <v>0</v>
      </c>
      <c r="Q15" s="57" cm="1">
        <f t="array" ref="Q15">_xlfn.IFS(P15&gt;=1,30,P15&lt;1,P15*30)</f>
        <v>0</v>
      </c>
      <c r="R15" s="65">
        <f t="shared" si="3"/>
        <v>0</v>
      </c>
      <c r="S15" s="57" cm="1">
        <f t="array" ref="S15">_xlfn.IFS(R15&gt;=0.15,10,R15&lt;0.15,R15/0.15*10)</f>
        <v>0</v>
      </c>
      <c r="T15" s="60"/>
      <c r="U15" s="58"/>
      <c r="V15" s="62">
        <f t="shared" si="4"/>
        <v>0</v>
      </c>
      <c r="W15" s="63" t="str">
        <f t="shared" si="5"/>
        <v>不合格</v>
      </c>
      <c r="X15" s="84"/>
      <c r="Y15" s="84"/>
      <c r="Z15" s="84"/>
      <c r="AA15" s="84"/>
      <c r="AB15" s="84"/>
    </row>
    <row r="16" spans="1:28" ht="24.95" customHeight="1">
      <c r="A16" s="34" t="s">
        <v>64</v>
      </c>
      <c r="B16" s="35">
        <v>13</v>
      </c>
      <c r="C16" s="35" t="s">
        <v>1248</v>
      </c>
      <c r="D16" s="35" t="s">
        <v>748</v>
      </c>
      <c r="E16" s="33">
        <v>64.900000000000006</v>
      </c>
      <c r="F16" s="35" t="s">
        <v>710</v>
      </c>
      <c r="G16" s="35">
        <v>559.5</v>
      </c>
      <c r="H16" s="35">
        <v>0</v>
      </c>
      <c r="I16" s="35">
        <v>11</v>
      </c>
      <c r="J16" s="36">
        <v>0</v>
      </c>
      <c r="K16" s="36">
        <v>0</v>
      </c>
      <c r="L16" s="89">
        <v>1400</v>
      </c>
      <c r="M16" s="52">
        <f t="shared" si="1"/>
        <v>0.39964285714285713</v>
      </c>
      <c r="N16" s="57" cm="1">
        <f t="array" ref="N16">_xlfn.IFS(M16&gt;=1,30,M16&lt;1,M16*30)</f>
        <v>11.989285714285714</v>
      </c>
      <c r="O16" s="54">
        <f t="shared" si="0"/>
        <v>0</v>
      </c>
      <c r="P16" s="52">
        <f t="shared" si="2"/>
        <v>0</v>
      </c>
      <c r="Q16" s="57" cm="1">
        <f t="array" ref="Q16">_xlfn.IFS(P16&gt;=1,30,P16&lt;1,P16*30)</f>
        <v>0</v>
      </c>
      <c r="R16" s="65">
        <f t="shared" si="3"/>
        <v>0</v>
      </c>
      <c r="S16" s="57" cm="1">
        <f t="array" ref="S16">_xlfn.IFS(R16&gt;=0.15,10,R16&lt;0.15,R16/0.15*10)</f>
        <v>0</v>
      </c>
      <c r="T16" s="60"/>
      <c r="U16" s="58"/>
      <c r="V16" s="62">
        <f t="shared" si="4"/>
        <v>11.989285714285714</v>
      </c>
      <c r="W16" s="63" t="str">
        <f t="shared" si="5"/>
        <v>不合格</v>
      </c>
      <c r="X16" s="84"/>
      <c r="Y16" s="84"/>
      <c r="Z16" s="84"/>
      <c r="AA16" s="84"/>
      <c r="AB16" s="84"/>
    </row>
    <row r="17" spans="1:28" ht="24.95" customHeight="1">
      <c r="A17" s="34" t="s">
        <v>64</v>
      </c>
      <c r="B17" s="35">
        <v>14</v>
      </c>
      <c r="C17" s="35" t="s">
        <v>1273</v>
      </c>
      <c r="D17" s="35" t="s">
        <v>788</v>
      </c>
      <c r="E17" s="33">
        <v>289.52999999999997</v>
      </c>
      <c r="F17" s="35" t="s">
        <v>696</v>
      </c>
      <c r="G17" s="35">
        <v>0</v>
      </c>
      <c r="H17" s="35">
        <v>0</v>
      </c>
      <c r="I17" s="35">
        <v>0</v>
      </c>
      <c r="J17" s="36">
        <v>0</v>
      </c>
      <c r="K17" s="36">
        <v>0</v>
      </c>
      <c r="L17" s="89">
        <v>1400</v>
      </c>
      <c r="M17" s="52">
        <f t="shared" si="1"/>
        <v>0</v>
      </c>
      <c r="N17" s="57" cm="1">
        <f t="array" ref="N17">_xlfn.IFS(M17&gt;=1,30,M17&lt;1,M17*30)</f>
        <v>0</v>
      </c>
      <c r="O17" s="54">
        <f t="shared" si="0"/>
        <v>0</v>
      </c>
      <c r="P17" s="52">
        <f t="shared" si="2"/>
        <v>0</v>
      </c>
      <c r="Q17" s="57" cm="1">
        <f t="array" ref="Q17">_xlfn.IFS(P17&gt;=1,30,P17&lt;1,P17*30)</f>
        <v>0</v>
      </c>
      <c r="R17" s="65">
        <f t="shared" si="3"/>
        <v>0</v>
      </c>
      <c r="S17" s="57" cm="1">
        <f t="array" ref="S17">_xlfn.IFS(R17&gt;=0.15,10,R17&lt;0.15,R17/0.15*10)</f>
        <v>0</v>
      </c>
      <c r="T17" s="60"/>
      <c r="U17" s="58"/>
      <c r="V17" s="62">
        <f t="shared" si="4"/>
        <v>0</v>
      </c>
      <c r="W17" s="63" t="str">
        <f t="shared" si="5"/>
        <v>不合格</v>
      </c>
      <c r="X17" s="84"/>
      <c r="Y17" s="84"/>
      <c r="Z17" s="84"/>
      <c r="AA17" s="84"/>
      <c r="AB17" s="84"/>
    </row>
    <row r="18" spans="1:28" ht="24.95" customHeight="1">
      <c r="A18" s="34" t="s">
        <v>64</v>
      </c>
      <c r="B18" s="35">
        <v>15</v>
      </c>
      <c r="C18" s="35">
        <v>20154209</v>
      </c>
      <c r="D18" s="35" t="s">
        <v>764</v>
      </c>
      <c r="E18" s="33">
        <v>92.58</v>
      </c>
      <c r="F18" s="35" t="s">
        <v>681</v>
      </c>
      <c r="G18" s="35">
        <v>17</v>
      </c>
      <c r="H18" s="35">
        <v>0</v>
      </c>
      <c r="I18" s="35">
        <v>1</v>
      </c>
      <c r="J18" s="36">
        <v>0</v>
      </c>
      <c r="K18" s="36">
        <v>0</v>
      </c>
      <c r="L18" s="89">
        <v>1400</v>
      </c>
      <c r="M18" s="52">
        <f t="shared" si="1"/>
        <v>1.2142857142857143E-2</v>
      </c>
      <c r="N18" s="57" cm="1">
        <f t="array" ref="N18">_xlfn.IFS(M18&gt;=1,30,M18&lt;1,M18*30)</f>
        <v>0.36428571428571427</v>
      </c>
      <c r="O18" s="54">
        <f t="shared" si="0"/>
        <v>0</v>
      </c>
      <c r="P18" s="52">
        <f t="shared" si="2"/>
        <v>0</v>
      </c>
      <c r="Q18" s="57" cm="1">
        <f t="array" ref="Q18">_xlfn.IFS(P18&gt;=1,30,P18&lt;1,P18*30)</f>
        <v>0</v>
      </c>
      <c r="R18" s="65">
        <f t="shared" si="3"/>
        <v>0</v>
      </c>
      <c r="S18" s="57" cm="1">
        <f t="array" ref="S18">_xlfn.IFS(R18&gt;=0.15,10,R18&lt;0.15,R18/0.15*10)</f>
        <v>0</v>
      </c>
      <c r="T18" s="60"/>
      <c r="U18" s="58"/>
      <c r="V18" s="62">
        <f t="shared" si="4"/>
        <v>0.36428571428571427</v>
      </c>
      <c r="W18" s="63" t="str">
        <f t="shared" si="5"/>
        <v>不合格</v>
      </c>
      <c r="X18" s="84"/>
      <c r="Y18" s="84"/>
      <c r="Z18" s="84"/>
      <c r="AA18" s="84"/>
      <c r="AB18" s="84"/>
    </row>
    <row r="19" spans="1:28" ht="24.95" customHeight="1">
      <c r="A19" s="34" t="s">
        <v>64</v>
      </c>
      <c r="B19" s="35">
        <v>16</v>
      </c>
      <c r="C19" s="35">
        <v>20156393</v>
      </c>
      <c r="D19" s="35" t="s">
        <v>742</v>
      </c>
      <c r="E19" s="33">
        <v>60</v>
      </c>
      <c r="F19" s="35" t="s">
        <v>693</v>
      </c>
      <c r="G19" s="35">
        <v>1.98</v>
      </c>
      <c r="H19" s="35">
        <v>0</v>
      </c>
      <c r="I19" s="35">
        <v>0</v>
      </c>
      <c r="J19" s="36">
        <v>0</v>
      </c>
      <c r="K19" s="36">
        <v>0</v>
      </c>
      <c r="L19" s="89">
        <v>1400</v>
      </c>
      <c r="M19" s="52">
        <f t="shared" si="1"/>
        <v>1.4142857142857143E-3</v>
      </c>
      <c r="N19" s="57" cm="1">
        <f t="array" ref="N19">_xlfn.IFS(M19&gt;=1,30,M19&lt;1,M19*30)</f>
        <v>4.2428571428571427E-2</v>
      </c>
      <c r="O19" s="54">
        <f t="shared" si="0"/>
        <v>0</v>
      </c>
      <c r="P19" s="52">
        <f t="shared" si="2"/>
        <v>0</v>
      </c>
      <c r="Q19" s="57" cm="1">
        <f t="array" ref="Q19">_xlfn.IFS(P19&gt;=1,30,P19&lt;1,P19*30)</f>
        <v>0</v>
      </c>
      <c r="R19" s="65">
        <f t="shared" si="3"/>
        <v>0</v>
      </c>
      <c r="S19" s="57" cm="1">
        <f t="array" ref="S19">_xlfn.IFS(R19&gt;=0.15,10,R19&lt;0.15,R19/0.15*10)</f>
        <v>0</v>
      </c>
      <c r="T19" s="60"/>
      <c r="U19" s="58"/>
      <c r="V19" s="62">
        <f t="shared" si="4"/>
        <v>4.2428571428571427E-2</v>
      </c>
      <c r="W19" s="63" t="str">
        <f t="shared" si="5"/>
        <v>不合格</v>
      </c>
      <c r="X19" s="84"/>
      <c r="Y19" s="84"/>
      <c r="Z19" s="84"/>
      <c r="AA19" s="84"/>
      <c r="AB19" s="84"/>
    </row>
    <row r="20" spans="1:28" ht="24.95" customHeight="1">
      <c r="A20" s="34" t="s">
        <v>64</v>
      </c>
      <c r="B20" s="35">
        <v>17</v>
      </c>
      <c r="C20" s="35" t="s">
        <v>1225</v>
      </c>
      <c r="D20" s="35" t="s">
        <v>699</v>
      </c>
      <c r="E20" s="33">
        <v>40.200000000000003</v>
      </c>
      <c r="F20" s="35" t="s">
        <v>700</v>
      </c>
      <c r="G20" s="35">
        <v>198.35</v>
      </c>
      <c r="H20" s="35">
        <v>0</v>
      </c>
      <c r="I20" s="35">
        <v>80</v>
      </c>
      <c r="J20" s="36">
        <v>0</v>
      </c>
      <c r="K20" s="36">
        <v>0</v>
      </c>
      <c r="L20" s="89">
        <v>1400</v>
      </c>
      <c r="M20" s="52">
        <f t="shared" si="1"/>
        <v>0.14167857142857143</v>
      </c>
      <c r="N20" s="57" cm="1">
        <f t="array" ref="N20">_xlfn.IFS(M20&gt;=1,30,M20&lt;1,M20*30)</f>
        <v>4.2503571428571432</v>
      </c>
      <c r="O20" s="54">
        <f t="shared" si="0"/>
        <v>0</v>
      </c>
      <c r="P20" s="52">
        <f t="shared" si="2"/>
        <v>0</v>
      </c>
      <c r="Q20" s="57" cm="1">
        <f t="array" ref="Q20">_xlfn.IFS(P20&gt;=1,30,P20&lt;1,P20*30)</f>
        <v>0</v>
      </c>
      <c r="R20" s="65">
        <f t="shared" si="3"/>
        <v>0</v>
      </c>
      <c r="S20" s="57" cm="1">
        <f t="array" ref="S20">_xlfn.IFS(R20&gt;=0.15,10,R20&lt;0.15,R20/0.15*10)</f>
        <v>0</v>
      </c>
      <c r="T20" s="60"/>
      <c r="U20" s="58"/>
      <c r="V20" s="62">
        <f t="shared" si="4"/>
        <v>4.2503571428571432</v>
      </c>
      <c r="W20" s="63" t="str">
        <f t="shared" si="5"/>
        <v>不合格</v>
      </c>
      <c r="X20" s="84"/>
      <c r="Y20" s="84"/>
      <c r="Z20" s="84"/>
      <c r="AA20" s="84"/>
      <c r="AB20" s="84"/>
    </row>
    <row r="21" spans="1:28" ht="24.95" customHeight="1">
      <c r="A21" s="34" t="s">
        <v>64</v>
      </c>
      <c r="B21" s="35">
        <v>18</v>
      </c>
      <c r="C21" s="35" t="s">
        <v>1270</v>
      </c>
      <c r="D21" s="35" t="s">
        <v>784</v>
      </c>
      <c r="E21" s="33">
        <v>238.9</v>
      </c>
      <c r="F21" s="35" t="s">
        <v>785</v>
      </c>
      <c r="G21" s="35">
        <v>10.19</v>
      </c>
      <c r="H21" s="35">
        <v>0</v>
      </c>
      <c r="I21" s="35">
        <v>23</v>
      </c>
      <c r="J21" s="36">
        <v>0</v>
      </c>
      <c r="K21" s="36">
        <v>0</v>
      </c>
      <c r="L21" s="89">
        <v>800</v>
      </c>
      <c r="M21" s="52">
        <f t="shared" si="1"/>
        <v>1.2737499999999999E-2</v>
      </c>
      <c r="N21" s="57" cm="1">
        <f t="array" ref="N21">_xlfn.IFS(M21&gt;=1,30,M21&lt;1,M21*30)</f>
        <v>0.38212499999999994</v>
      </c>
      <c r="O21" s="54">
        <f t="shared" si="0"/>
        <v>0</v>
      </c>
      <c r="P21" s="52">
        <f t="shared" si="2"/>
        <v>0</v>
      </c>
      <c r="Q21" s="57" cm="1">
        <f t="array" ref="Q21">_xlfn.IFS(P21&gt;=1,30,P21&lt;1,P21*30)</f>
        <v>0</v>
      </c>
      <c r="R21" s="65">
        <f t="shared" si="3"/>
        <v>0</v>
      </c>
      <c r="S21" s="57" cm="1">
        <f t="array" ref="S21">_xlfn.IFS(R21&gt;=0.15,10,R21&lt;0.15,R21/0.15*10)</f>
        <v>0</v>
      </c>
      <c r="T21" s="60"/>
      <c r="U21" s="58"/>
      <c r="V21" s="62">
        <f t="shared" si="4"/>
        <v>0.38212499999999994</v>
      </c>
      <c r="W21" s="63" t="str">
        <f t="shared" si="5"/>
        <v>不合格</v>
      </c>
      <c r="X21" s="84"/>
      <c r="Y21" s="84"/>
      <c r="Z21" s="84"/>
      <c r="AA21" s="84"/>
      <c r="AB21" s="84"/>
    </row>
    <row r="22" spans="1:28" ht="24.95" customHeight="1">
      <c r="A22" s="34" t="s">
        <v>64</v>
      </c>
      <c r="B22" s="35">
        <v>19</v>
      </c>
      <c r="C22" s="35" t="s">
        <v>1257</v>
      </c>
      <c r="D22" s="35" t="s">
        <v>763</v>
      </c>
      <c r="E22" s="33">
        <v>86</v>
      </c>
      <c r="F22" s="35" t="s">
        <v>753</v>
      </c>
      <c r="G22" s="35">
        <v>624.26</v>
      </c>
      <c r="H22" s="35">
        <v>0</v>
      </c>
      <c r="I22" s="35">
        <v>6</v>
      </c>
      <c r="J22" s="36">
        <v>862.8</v>
      </c>
      <c r="K22" s="36">
        <v>0</v>
      </c>
      <c r="L22" s="89">
        <v>1400</v>
      </c>
      <c r="M22" s="52">
        <f t="shared" si="1"/>
        <v>0.44590000000000002</v>
      </c>
      <c r="N22" s="57" cm="1">
        <f t="array" ref="N22">_xlfn.IFS(M22&gt;=1,30,M22&lt;1,M22*30)</f>
        <v>13.377000000000001</v>
      </c>
      <c r="O22" s="54">
        <f t="shared" si="0"/>
        <v>1.0032558139534884E-3</v>
      </c>
      <c r="P22" s="52">
        <f t="shared" si="2"/>
        <v>0.12699440682955548</v>
      </c>
      <c r="Q22" s="57" cm="1">
        <f t="array" ref="Q22">_xlfn.IFS(P22&gt;=1,30,P22&lt;1,P22*30)</f>
        <v>3.8098322048866646</v>
      </c>
      <c r="R22" s="65">
        <f t="shared" si="3"/>
        <v>0</v>
      </c>
      <c r="S22" s="57" cm="1">
        <f t="array" ref="S22">_xlfn.IFS(R22&gt;=0.15,10,R22&lt;0.15,R22/0.15*10)</f>
        <v>0</v>
      </c>
      <c r="T22" s="60"/>
      <c r="U22" s="58"/>
      <c r="V22" s="62">
        <f t="shared" si="4"/>
        <v>17.186832204886667</v>
      </c>
      <c r="W22" s="63" t="str">
        <f t="shared" si="5"/>
        <v>不合格</v>
      </c>
      <c r="X22" s="84"/>
      <c r="Y22" s="84"/>
      <c r="Z22" s="84"/>
      <c r="AA22" s="84"/>
      <c r="AB22" s="84"/>
    </row>
    <row r="23" spans="1:28" ht="24.95" customHeight="1">
      <c r="A23" s="34" t="s">
        <v>64</v>
      </c>
      <c r="B23" s="35">
        <v>20</v>
      </c>
      <c r="C23" s="35" t="s">
        <v>1223</v>
      </c>
      <c r="D23" s="35" t="s">
        <v>697</v>
      </c>
      <c r="E23" s="33">
        <v>40</v>
      </c>
      <c r="F23" s="35" t="s">
        <v>698</v>
      </c>
      <c r="G23" s="35">
        <v>0</v>
      </c>
      <c r="H23" s="35">
        <v>0</v>
      </c>
      <c r="I23" s="35">
        <v>0</v>
      </c>
      <c r="J23" s="36">
        <v>0</v>
      </c>
      <c r="K23" s="36">
        <v>0</v>
      </c>
      <c r="L23" s="89">
        <v>800</v>
      </c>
      <c r="M23" s="52">
        <f t="shared" si="1"/>
        <v>0</v>
      </c>
      <c r="N23" s="57" cm="1">
        <f t="array" ref="N23">_xlfn.IFS(M23&gt;=1,30,M23&lt;1,M23*30)</f>
        <v>0</v>
      </c>
      <c r="O23" s="54">
        <f t="shared" si="0"/>
        <v>0</v>
      </c>
      <c r="P23" s="52">
        <f t="shared" si="2"/>
        <v>0</v>
      </c>
      <c r="Q23" s="57" cm="1">
        <f t="array" ref="Q23">_xlfn.IFS(P23&gt;=1,30,P23&lt;1,P23*30)</f>
        <v>0</v>
      </c>
      <c r="R23" s="65">
        <f t="shared" si="3"/>
        <v>0</v>
      </c>
      <c r="S23" s="57" cm="1">
        <f t="array" ref="S23">_xlfn.IFS(R23&gt;=0.15,10,R23&lt;0.15,R23/0.15*10)</f>
        <v>0</v>
      </c>
      <c r="T23" s="60"/>
      <c r="U23" s="58"/>
      <c r="V23" s="62">
        <f t="shared" si="4"/>
        <v>0</v>
      </c>
      <c r="W23" s="63" t="str">
        <f t="shared" si="5"/>
        <v>不合格</v>
      </c>
      <c r="X23" s="84"/>
      <c r="Y23" s="84"/>
      <c r="Z23" s="84"/>
      <c r="AA23" s="84"/>
      <c r="AB23" s="84"/>
    </row>
    <row r="24" spans="1:28" ht="24.95" customHeight="1">
      <c r="A24" s="34" t="s">
        <v>64</v>
      </c>
      <c r="B24" s="35">
        <v>21</v>
      </c>
      <c r="C24" s="35" t="s">
        <v>1241</v>
      </c>
      <c r="D24" s="35" t="s">
        <v>739</v>
      </c>
      <c r="E24" s="33">
        <v>57.85</v>
      </c>
      <c r="F24" s="35" t="s">
        <v>698</v>
      </c>
      <c r="G24" s="35">
        <v>0</v>
      </c>
      <c r="H24" s="35">
        <v>0</v>
      </c>
      <c r="I24" s="35">
        <v>0</v>
      </c>
      <c r="J24" s="36">
        <v>0</v>
      </c>
      <c r="K24" s="36">
        <v>0</v>
      </c>
      <c r="L24" s="89">
        <v>800</v>
      </c>
      <c r="M24" s="52">
        <f t="shared" si="1"/>
        <v>0</v>
      </c>
      <c r="N24" s="57" cm="1">
        <f t="array" ref="N24">_xlfn.IFS(M24&gt;=1,30,M24&lt;1,M24*30)</f>
        <v>0</v>
      </c>
      <c r="O24" s="54">
        <f t="shared" si="0"/>
        <v>0</v>
      </c>
      <c r="P24" s="52">
        <f t="shared" si="2"/>
        <v>0</v>
      </c>
      <c r="Q24" s="57" cm="1">
        <f t="array" ref="Q24">_xlfn.IFS(P24&gt;=1,30,P24&lt;1,P24*30)</f>
        <v>0</v>
      </c>
      <c r="R24" s="65">
        <f t="shared" si="3"/>
        <v>0</v>
      </c>
      <c r="S24" s="57" cm="1">
        <f t="array" ref="S24">_xlfn.IFS(R24&gt;=0.15,10,R24&lt;0.15,R24/0.15*10)</f>
        <v>0</v>
      </c>
      <c r="T24" s="60"/>
      <c r="U24" s="58"/>
      <c r="V24" s="62">
        <f t="shared" si="4"/>
        <v>0</v>
      </c>
      <c r="W24" s="63" t="str">
        <f t="shared" si="5"/>
        <v>不合格</v>
      </c>
      <c r="X24" s="84"/>
      <c r="Y24" s="84"/>
      <c r="Z24" s="84"/>
      <c r="AA24" s="84"/>
      <c r="AB24" s="84"/>
    </row>
    <row r="25" spans="1:28" ht="24.95" customHeight="1">
      <c r="A25" s="34" t="s">
        <v>64</v>
      </c>
      <c r="B25" s="35">
        <v>22</v>
      </c>
      <c r="C25" s="35" t="s">
        <v>1249</v>
      </c>
      <c r="D25" s="35" t="s">
        <v>749</v>
      </c>
      <c r="E25" s="33">
        <v>68.400000000000006</v>
      </c>
      <c r="F25" s="35" t="s">
        <v>698</v>
      </c>
      <c r="G25" s="35">
        <v>0</v>
      </c>
      <c r="H25" s="35">
        <v>0</v>
      </c>
      <c r="I25" s="35">
        <v>0</v>
      </c>
      <c r="J25" s="36">
        <v>0</v>
      </c>
      <c r="K25" s="36">
        <v>0</v>
      </c>
      <c r="L25" s="89">
        <v>1400</v>
      </c>
      <c r="M25" s="52">
        <f t="shared" si="1"/>
        <v>0</v>
      </c>
      <c r="N25" s="57" cm="1">
        <f t="array" ref="N25">_xlfn.IFS(M25&gt;=1,30,M25&lt;1,M25*30)</f>
        <v>0</v>
      </c>
      <c r="O25" s="54">
        <f t="shared" si="0"/>
        <v>0</v>
      </c>
      <c r="P25" s="52">
        <f t="shared" si="2"/>
        <v>0</v>
      </c>
      <c r="Q25" s="57" cm="1">
        <f t="array" ref="Q25">_xlfn.IFS(P25&gt;=1,30,P25&lt;1,P25*30)</f>
        <v>0</v>
      </c>
      <c r="R25" s="65">
        <f t="shared" si="3"/>
        <v>0</v>
      </c>
      <c r="S25" s="57" cm="1">
        <f t="array" ref="S25">_xlfn.IFS(R25&gt;=0.15,10,R25&lt;0.15,R25/0.15*10)</f>
        <v>0</v>
      </c>
      <c r="T25" s="60"/>
      <c r="U25" s="58"/>
      <c r="V25" s="62">
        <f t="shared" si="4"/>
        <v>0</v>
      </c>
      <c r="W25" s="63" t="str">
        <f t="shared" si="5"/>
        <v>不合格</v>
      </c>
      <c r="X25" s="84"/>
      <c r="Y25" s="84"/>
      <c r="Z25" s="84"/>
      <c r="AA25" s="84"/>
      <c r="AB25" s="84"/>
    </row>
    <row r="26" spans="1:28" ht="24.95" customHeight="1">
      <c r="A26" s="34" t="s">
        <v>64</v>
      </c>
      <c r="B26" s="35">
        <v>23</v>
      </c>
      <c r="C26" s="35" t="s">
        <v>1247</v>
      </c>
      <c r="D26" s="35" t="s">
        <v>746</v>
      </c>
      <c r="E26" s="33">
        <v>62</v>
      </c>
      <c r="F26" s="35" t="s">
        <v>747</v>
      </c>
      <c r="G26" s="35">
        <v>808.72</v>
      </c>
      <c r="H26" s="35">
        <v>0</v>
      </c>
      <c r="I26" s="35">
        <v>2</v>
      </c>
      <c r="J26" s="36">
        <v>0</v>
      </c>
      <c r="K26" s="36">
        <v>0</v>
      </c>
      <c r="L26" s="89">
        <v>1400</v>
      </c>
      <c r="M26" s="52">
        <f t="shared" si="1"/>
        <v>0.57765714285714287</v>
      </c>
      <c r="N26" s="57" cm="1">
        <f t="array" ref="N26">_xlfn.IFS(M26&gt;=1,30,M26&lt;1,M26*30)</f>
        <v>17.329714285714285</v>
      </c>
      <c r="O26" s="54">
        <f t="shared" si="0"/>
        <v>0</v>
      </c>
      <c r="P26" s="52">
        <f t="shared" si="2"/>
        <v>0</v>
      </c>
      <c r="Q26" s="57" cm="1">
        <f t="array" ref="Q26">_xlfn.IFS(P26&gt;=1,30,P26&lt;1,P26*30)</f>
        <v>0</v>
      </c>
      <c r="R26" s="65">
        <f t="shared" si="3"/>
        <v>0</v>
      </c>
      <c r="S26" s="57" cm="1">
        <f t="array" ref="S26">_xlfn.IFS(R26&gt;=0.15,10,R26&lt;0.15,R26/0.15*10)</f>
        <v>0</v>
      </c>
      <c r="T26" s="60"/>
      <c r="U26" s="58"/>
      <c r="V26" s="62">
        <f t="shared" si="4"/>
        <v>17.329714285714285</v>
      </c>
      <c r="W26" s="63" t="str">
        <f t="shared" si="5"/>
        <v>不合格</v>
      </c>
      <c r="X26" s="84"/>
      <c r="Y26" s="84"/>
      <c r="Z26" s="84"/>
      <c r="AA26" s="84"/>
      <c r="AB26" s="84"/>
    </row>
    <row r="27" spans="1:28" ht="24.95" customHeight="1">
      <c r="A27" s="34" t="s">
        <v>64</v>
      </c>
      <c r="B27" s="35">
        <v>24</v>
      </c>
      <c r="C27" s="35" t="s">
        <v>1233</v>
      </c>
      <c r="D27" s="35" t="s">
        <v>718</v>
      </c>
      <c r="E27" s="33">
        <v>46.5</v>
      </c>
      <c r="F27" s="35" t="s">
        <v>719</v>
      </c>
      <c r="G27" s="35">
        <v>314.39999999999998</v>
      </c>
      <c r="H27" s="35">
        <v>0</v>
      </c>
      <c r="I27" s="35">
        <v>3</v>
      </c>
      <c r="J27" s="36">
        <v>0</v>
      </c>
      <c r="K27" s="36">
        <v>0</v>
      </c>
      <c r="L27" s="89">
        <v>1400</v>
      </c>
      <c r="M27" s="52">
        <f t="shared" si="1"/>
        <v>0.22457142857142856</v>
      </c>
      <c r="N27" s="57" cm="1">
        <f t="array" ref="N27">_xlfn.IFS(M27&gt;=1,30,M27&lt;1,M27*30)</f>
        <v>6.7371428571428567</v>
      </c>
      <c r="O27" s="54">
        <f t="shared" si="0"/>
        <v>0</v>
      </c>
      <c r="P27" s="52">
        <f t="shared" si="2"/>
        <v>0</v>
      </c>
      <c r="Q27" s="57" cm="1">
        <f t="array" ref="Q27">_xlfn.IFS(P27&gt;=1,30,P27&lt;1,P27*30)</f>
        <v>0</v>
      </c>
      <c r="R27" s="65">
        <f t="shared" si="3"/>
        <v>0</v>
      </c>
      <c r="S27" s="57" cm="1">
        <f t="array" ref="S27">_xlfn.IFS(R27&gt;=0.15,10,R27&lt;0.15,R27/0.15*10)</f>
        <v>0</v>
      </c>
      <c r="T27" s="60"/>
      <c r="U27" s="58"/>
      <c r="V27" s="62">
        <f t="shared" si="4"/>
        <v>6.7371428571428567</v>
      </c>
      <c r="W27" s="63" t="str">
        <f t="shared" si="5"/>
        <v>不合格</v>
      </c>
      <c r="X27" s="84"/>
      <c r="Y27" s="84"/>
      <c r="Z27" s="84"/>
      <c r="AA27" s="84"/>
      <c r="AB27" s="84"/>
    </row>
    <row r="28" spans="1:28" ht="24.95" customHeight="1">
      <c r="A28" s="34" t="s">
        <v>64</v>
      </c>
      <c r="B28" s="35">
        <v>25</v>
      </c>
      <c r="C28" s="35" t="s">
        <v>1256</v>
      </c>
      <c r="D28" s="35" t="s">
        <v>761</v>
      </c>
      <c r="E28" s="33">
        <v>86</v>
      </c>
      <c r="F28" s="35" t="s">
        <v>762</v>
      </c>
      <c r="G28" s="35">
        <v>6791.67</v>
      </c>
      <c r="H28" s="35">
        <v>0</v>
      </c>
      <c r="I28" s="35">
        <v>6</v>
      </c>
      <c r="J28" s="36">
        <v>0</v>
      </c>
      <c r="K28" s="36">
        <v>0</v>
      </c>
      <c r="L28" s="89">
        <v>1400</v>
      </c>
      <c r="M28" s="52">
        <f t="shared" si="1"/>
        <v>4.8511928571428573</v>
      </c>
      <c r="N28" s="57" cm="1">
        <f t="array" ref="N28">_xlfn.IFS(M28&gt;=1,30,M28&lt;1,M28*30)</f>
        <v>30</v>
      </c>
      <c r="O28" s="54">
        <f t="shared" si="0"/>
        <v>0</v>
      </c>
      <c r="P28" s="52">
        <f t="shared" si="2"/>
        <v>0</v>
      </c>
      <c r="Q28" s="57" cm="1">
        <f t="array" ref="Q28">_xlfn.IFS(P28&gt;=1,30,P28&lt;1,P28*30)</f>
        <v>0</v>
      </c>
      <c r="R28" s="65">
        <f t="shared" si="3"/>
        <v>0</v>
      </c>
      <c r="S28" s="57" cm="1">
        <f t="array" ref="S28">_xlfn.IFS(R28&gt;=0.15,10,R28&lt;0.15,R28/0.15*10)</f>
        <v>0</v>
      </c>
      <c r="T28" s="60"/>
      <c r="U28" s="58"/>
      <c r="V28" s="62">
        <f t="shared" si="4"/>
        <v>30</v>
      </c>
      <c r="W28" s="63" t="str">
        <f t="shared" si="5"/>
        <v>不合格</v>
      </c>
      <c r="X28" s="84"/>
      <c r="Y28" s="84"/>
      <c r="Z28" s="84"/>
      <c r="AA28" s="84"/>
      <c r="AB28" s="84"/>
    </row>
    <row r="29" spans="1:28" ht="24.95" customHeight="1">
      <c r="A29" s="34" t="s">
        <v>64</v>
      </c>
      <c r="B29" s="35">
        <v>26</v>
      </c>
      <c r="C29" s="35" t="s">
        <v>1227</v>
      </c>
      <c r="D29" s="35" t="s">
        <v>704</v>
      </c>
      <c r="E29" s="33">
        <v>43.1</v>
      </c>
      <c r="F29" s="35" t="s">
        <v>705</v>
      </c>
      <c r="G29" s="35">
        <v>0</v>
      </c>
      <c r="H29" s="35">
        <v>0</v>
      </c>
      <c r="I29" s="35">
        <v>0</v>
      </c>
      <c r="J29" s="36">
        <v>0</v>
      </c>
      <c r="K29" s="36">
        <v>0</v>
      </c>
      <c r="L29" s="89">
        <v>1400</v>
      </c>
      <c r="M29" s="52">
        <f t="shared" si="1"/>
        <v>0</v>
      </c>
      <c r="N29" s="57" cm="1">
        <f t="array" ref="N29">_xlfn.IFS(M29&gt;=1,30,M29&lt;1,M29*30)</f>
        <v>0</v>
      </c>
      <c r="O29" s="54">
        <f t="shared" si="0"/>
        <v>0</v>
      </c>
      <c r="P29" s="52">
        <f t="shared" si="2"/>
        <v>0</v>
      </c>
      <c r="Q29" s="57" cm="1">
        <f t="array" ref="Q29">_xlfn.IFS(P29&gt;=1,30,P29&lt;1,P29*30)</f>
        <v>0</v>
      </c>
      <c r="R29" s="65">
        <f t="shared" si="3"/>
        <v>0</v>
      </c>
      <c r="S29" s="57" cm="1">
        <f t="array" ref="S29">_xlfn.IFS(R29&gt;=0.15,10,R29&lt;0.15,R29/0.15*10)</f>
        <v>0</v>
      </c>
      <c r="T29" s="60"/>
      <c r="U29" s="58"/>
      <c r="V29" s="62">
        <f t="shared" si="4"/>
        <v>0</v>
      </c>
      <c r="W29" s="63" t="str">
        <f t="shared" si="5"/>
        <v>不合格</v>
      </c>
      <c r="X29" s="84"/>
      <c r="Y29" s="84"/>
      <c r="Z29" s="84"/>
      <c r="AA29" s="84"/>
      <c r="AB29" s="84"/>
    </row>
    <row r="30" spans="1:28" ht="24.95" customHeight="1">
      <c r="A30" s="34" t="s">
        <v>64</v>
      </c>
      <c r="B30" s="35">
        <v>27</v>
      </c>
      <c r="C30" s="35" t="s">
        <v>1266</v>
      </c>
      <c r="D30" s="35" t="s">
        <v>779</v>
      </c>
      <c r="E30" s="33">
        <v>188.9</v>
      </c>
      <c r="F30" s="35" t="s">
        <v>759</v>
      </c>
      <c r="G30" s="35">
        <v>6297.78</v>
      </c>
      <c r="H30" s="35">
        <v>0</v>
      </c>
      <c r="I30" s="35">
        <v>43</v>
      </c>
      <c r="J30" s="36">
        <v>0</v>
      </c>
      <c r="K30" s="36">
        <v>0</v>
      </c>
      <c r="L30" s="89">
        <v>1400</v>
      </c>
      <c r="M30" s="52">
        <f t="shared" si="1"/>
        <v>4.4984142857142855</v>
      </c>
      <c r="N30" s="57" cm="1">
        <f t="array" ref="N30">_xlfn.IFS(M30&gt;=1,30,M30&lt;1,M30*30)</f>
        <v>30</v>
      </c>
      <c r="O30" s="54">
        <f t="shared" si="0"/>
        <v>0</v>
      </c>
      <c r="P30" s="52">
        <f t="shared" si="2"/>
        <v>0</v>
      </c>
      <c r="Q30" s="57" cm="1">
        <f t="array" ref="Q30">_xlfn.IFS(P30&gt;=1,30,P30&lt;1,P30*30)</f>
        <v>0</v>
      </c>
      <c r="R30" s="65">
        <f t="shared" si="3"/>
        <v>0</v>
      </c>
      <c r="S30" s="57" cm="1">
        <f t="array" ref="S30">_xlfn.IFS(R30&gt;=0.15,10,R30&lt;0.15,R30/0.15*10)</f>
        <v>0</v>
      </c>
      <c r="T30" s="60"/>
      <c r="U30" s="58"/>
      <c r="V30" s="62">
        <f t="shared" si="4"/>
        <v>30</v>
      </c>
      <c r="W30" s="63" t="str">
        <f t="shared" si="5"/>
        <v>不合格</v>
      </c>
      <c r="X30" s="84"/>
      <c r="Y30" s="84"/>
      <c r="Z30" s="84"/>
      <c r="AA30" s="84"/>
      <c r="AB30" s="84"/>
    </row>
    <row r="31" spans="1:28" ht="24.95" customHeight="1">
      <c r="A31" s="34" t="s">
        <v>64</v>
      </c>
      <c r="B31" s="35">
        <v>28</v>
      </c>
      <c r="C31" s="35" t="s">
        <v>1254</v>
      </c>
      <c r="D31" s="35" t="s">
        <v>758</v>
      </c>
      <c r="E31" s="33">
        <v>79.2</v>
      </c>
      <c r="F31" s="35" t="s">
        <v>759</v>
      </c>
      <c r="G31" s="35">
        <v>521.74</v>
      </c>
      <c r="H31" s="35">
        <v>0</v>
      </c>
      <c r="I31" s="35">
        <v>484</v>
      </c>
      <c r="J31" s="36">
        <v>0</v>
      </c>
      <c r="K31" s="36">
        <v>0</v>
      </c>
      <c r="L31" s="89">
        <v>1400</v>
      </c>
      <c r="M31" s="52">
        <f t="shared" si="1"/>
        <v>0.3726714285714286</v>
      </c>
      <c r="N31" s="57" cm="1">
        <f t="array" ref="N31">_xlfn.IFS(M31&gt;=1,30,M31&lt;1,M31*30)</f>
        <v>11.180142857142858</v>
      </c>
      <c r="O31" s="54">
        <f t="shared" si="0"/>
        <v>0</v>
      </c>
      <c r="P31" s="52">
        <f t="shared" si="2"/>
        <v>0</v>
      </c>
      <c r="Q31" s="57" cm="1">
        <f t="array" ref="Q31">_xlfn.IFS(P31&gt;=1,30,P31&lt;1,P31*30)</f>
        <v>0</v>
      </c>
      <c r="R31" s="65">
        <f t="shared" si="3"/>
        <v>0</v>
      </c>
      <c r="S31" s="57" cm="1">
        <f t="array" ref="S31">_xlfn.IFS(R31&gt;=0.15,10,R31&lt;0.15,R31/0.15*10)</f>
        <v>0</v>
      </c>
      <c r="T31" s="60"/>
      <c r="U31" s="58"/>
      <c r="V31" s="62">
        <f t="shared" si="4"/>
        <v>11.180142857142858</v>
      </c>
      <c r="W31" s="63" t="str">
        <f t="shared" si="5"/>
        <v>不合格</v>
      </c>
      <c r="X31" s="84"/>
      <c r="Y31" s="84"/>
      <c r="Z31" s="84"/>
      <c r="AA31" s="84"/>
      <c r="AB31" s="84"/>
    </row>
    <row r="32" spans="1:28" ht="24.95" customHeight="1">
      <c r="A32" s="34" t="s">
        <v>64</v>
      </c>
      <c r="B32" s="35">
        <v>29</v>
      </c>
      <c r="C32" s="35" t="s">
        <v>1265</v>
      </c>
      <c r="D32" s="35" t="s">
        <v>777</v>
      </c>
      <c r="E32" s="33">
        <v>185.8</v>
      </c>
      <c r="F32" s="35" t="s">
        <v>778</v>
      </c>
      <c r="G32" s="35">
        <v>7205.81</v>
      </c>
      <c r="H32" s="35">
        <v>0</v>
      </c>
      <c r="I32" s="35">
        <v>35</v>
      </c>
      <c r="J32" s="36">
        <v>0</v>
      </c>
      <c r="K32" s="36">
        <v>0</v>
      </c>
      <c r="L32" s="89">
        <v>1400</v>
      </c>
      <c r="M32" s="52">
        <f t="shared" si="1"/>
        <v>5.1470071428571433</v>
      </c>
      <c r="N32" s="57" cm="1">
        <f t="array" ref="N32">_xlfn.IFS(M32&gt;=1,30,M32&lt;1,M32*30)</f>
        <v>30</v>
      </c>
      <c r="O32" s="54">
        <f t="shared" si="0"/>
        <v>0</v>
      </c>
      <c r="P32" s="52">
        <f t="shared" si="2"/>
        <v>0</v>
      </c>
      <c r="Q32" s="57" cm="1">
        <f t="array" ref="Q32">_xlfn.IFS(P32&gt;=1,30,P32&lt;1,P32*30)</f>
        <v>0</v>
      </c>
      <c r="R32" s="65">
        <f t="shared" si="3"/>
        <v>0</v>
      </c>
      <c r="S32" s="57" cm="1">
        <f t="array" ref="S32">_xlfn.IFS(R32&gt;=0.15,10,R32&lt;0.15,R32/0.15*10)</f>
        <v>0</v>
      </c>
      <c r="T32" s="60"/>
      <c r="U32" s="58"/>
      <c r="V32" s="62">
        <f t="shared" si="4"/>
        <v>30</v>
      </c>
      <c r="W32" s="63" t="str">
        <f t="shared" si="5"/>
        <v>不合格</v>
      </c>
      <c r="X32" s="84"/>
      <c r="Y32" s="84"/>
      <c r="Z32" s="84"/>
      <c r="AA32" s="84"/>
      <c r="AB32" s="84"/>
    </row>
    <row r="33" spans="1:28" ht="24.95" customHeight="1">
      <c r="A33" s="34" t="s">
        <v>64</v>
      </c>
      <c r="B33" s="35">
        <v>30</v>
      </c>
      <c r="C33" s="35" t="s">
        <v>1269</v>
      </c>
      <c r="D33" s="35" t="s">
        <v>783</v>
      </c>
      <c r="E33" s="33">
        <v>227.95</v>
      </c>
      <c r="F33" s="35" t="s">
        <v>771</v>
      </c>
      <c r="G33" s="35">
        <v>8.32</v>
      </c>
      <c r="H33" s="35">
        <v>0</v>
      </c>
      <c r="I33" s="35">
        <v>2</v>
      </c>
      <c r="J33" s="36">
        <v>0</v>
      </c>
      <c r="K33" s="36">
        <v>0</v>
      </c>
      <c r="L33" s="89">
        <v>1400</v>
      </c>
      <c r="M33" s="52">
        <f t="shared" si="1"/>
        <v>5.942857142857143E-3</v>
      </c>
      <c r="N33" s="57" cm="1">
        <f t="array" ref="N33">_xlfn.IFS(M33&gt;=1,30,M33&lt;1,M33*30)</f>
        <v>0.1782857142857143</v>
      </c>
      <c r="O33" s="54">
        <f t="shared" si="0"/>
        <v>0</v>
      </c>
      <c r="P33" s="52">
        <f t="shared" si="2"/>
        <v>0</v>
      </c>
      <c r="Q33" s="57" cm="1">
        <f t="array" ref="Q33">_xlfn.IFS(P33&gt;=1,30,P33&lt;1,P33*30)</f>
        <v>0</v>
      </c>
      <c r="R33" s="65">
        <f t="shared" si="3"/>
        <v>0</v>
      </c>
      <c r="S33" s="57" cm="1">
        <f t="array" ref="S33">_xlfn.IFS(R33&gt;=0.15,10,R33&lt;0.15,R33/0.15*10)</f>
        <v>0</v>
      </c>
      <c r="T33" s="60"/>
      <c r="U33" s="58"/>
      <c r="V33" s="62">
        <f t="shared" si="4"/>
        <v>0.1782857142857143</v>
      </c>
      <c r="W33" s="63" t="str">
        <f t="shared" si="5"/>
        <v>不合格</v>
      </c>
      <c r="X33" s="84"/>
      <c r="Y33" s="84"/>
      <c r="Z33" s="84"/>
      <c r="AA33" s="84"/>
      <c r="AB33" s="84"/>
    </row>
    <row r="34" spans="1:28" ht="24.95" customHeight="1">
      <c r="A34" s="34" t="s">
        <v>64</v>
      </c>
      <c r="B34" s="35">
        <v>31</v>
      </c>
      <c r="C34" s="35" t="s">
        <v>1251</v>
      </c>
      <c r="D34" s="35" t="s">
        <v>754</v>
      </c>
      <c r="E34" s="33">
        <v>74.88</v>
      </c>
      <c r="F34" s="35" t="s">
        <v>696</v>
      </c>
      <c r="G34" s="35">
        <v>0</v>
      </c>
      <c r="H34" s="35">
        <v>0</v>
      </c>
      <c r="I34" s="35">
        <v>0</v>
      </c>
      <c r="J34" s="36">
        <v>0</v>
      </c>
      <c r="K34" s="36">
        <v>0</v>
      </c>
      <c r="L34" s="89">
        <v>1400</v>
      </c>
      <c r="M34" s="52">
        <f t="shared" si="1"/>
        <v>0</v>
      </c>
      <c r="N34" s="57" cm="1">
        <f t="array" ref="N34">_xlfn.IFS(M34&gt;=1,30,M34&lt;1,M34*30)</f>
        <v>0</v>
      </c>
      <c r="O34" s="54">
        <f t="shared" si="0"/>
        <v>0</v>
      </c>
      <c r="P34" s="52">
        <f t="shared" si="2"/>
        <v>0</v>
      </c>
      <c r="Q34" s="57" cm="1">
        <f t="array" ref="Q34">_xlfn.IFS(P34&gt;=1,30,P34&lt;1,P34*30)</f>
        <v>0</v>
      </c>
      <c r="R34" s="65">
        <f t="shared" si="3"/>
        <v>0</v>
      </c>
      <c r="S34" s="57" cm="1">
        <f t="array" ref="S34">_xlfn.IFS(R34&gt;=0.15,10,R34&lt;0.15,R34/0.15*10)</f>
        <v>0</v>
      </c>
      <c r="T34" s="60"/>
      <c r="U34" s="58"/>
      <c r="V34" s="62">
        <f t="shared" si="4"/>
        <v>0</v>
      </c>
      <c r="W34" s="63" t="str">
        <f t="shared" si="5"/>
        <v>不合格</v>
      </c>
      <c r="X34" s="84"/>
      <c r="Y34" s="84"/>
      <c r="Z34" s="84"/>
      <c r="AA34" s="84"/>
      <c r="AB34" s="84"/>
    </row>
    <row r="35" spans="1:28" ht="24.95" customHeight="1">
      <c r="A35" s="34" t="s">
        <v>64</v>
      </c>
      <c r="B35" s="35">
        <v>32</v>
      </c>
      <c r="C35" s="35">
        <v>20121874</v>
      </c>
      <c r="D35" s="35" t="s">
        <v>732</v>
      </c>
      <c r="E35" s="33">
        <v>52</v>
      </c>
      <c r="F35" s="35" t="s">
        <v>733</v>
      </c>
      <c r="G35" s="35">
        <v>6051.8</v>
      </c>
      <c r="H35" s="35">
        <v>0</v>
      </c>
      <c r="I35" s="35">
        <v>271</v>
      </c>
      <c r="J35" s="36">
        <v>0</v>
      </c>
      <c r="K35" s="36">
        <v>0</v>
      </c>
      <c r="L35" s="89">
        <v>1400</v>
      </c>
      <c r="M35" s="52">
        <f t="shared" si="1"/>
        <v>4.3227142857142855</v>
      </c>
      <c r="N35" s="57" cm="1">
        <f t="array" ref="N35">_xlfn.IFS(M35&gt;=1,30,M35&lt;1,M35*30)</f>
        <v>30</v>
      </c>
      <c r="O35" s="54">
        <f t="shared" ref="O35:O66" si="6">J35/E35/10000</f>
        <v>0</v>
      </c>
      <c r="P35" s="52">
        <f t="shared" si="2"/>
        <v>0</v>
      </c>
      <c r="Q35" s="57" cm="1">
        <f t="array" ref="Q35">_xlfn.IFS(P35&gt;=1,30,P35&lt;1,P35*30)</f>
        <v>0</v>
      </c>
      <c r="R35" s="65">
        <f t="shared" si="3"/>
        <v>0</v>
      </c>
      <c r="S35" s="57" cm="1">
        <f t="array" ref="S35">_xlfn.IFS(R35&gt;=0.15,10,R35&lt;0.15,R35/0.15*10)</f>
        <v>0</v>
      </c>
      <c r="T35" s="60"/>
      <c r="U35" s="58"/>
      <c r="V35" s="62">
        <f t="shared" si="4"/>
        <v>30</v>
      </c>
      <c r="W35" s="63" t="str">
        <f t="shared" si="5"/>
        <v>不合格</v>
      </c>
      <c r="X35" s="84"/>
      <c r="Y35" s="84"/>
      <c r="Z35" s="84"/>
      <c r="AA35" s="84"/>
      <c r="AB35" s="84"/>
    </row>
    <row r="36" spans="1:28" ht="24.95" customHeight="1">
      <c r="A36" s="34" t="s">
        <v>64</v>
      </c>
      <c r="B36" s="35">
        <v>33</v>
      </c>
      <c r="C36" s="35" t="s">
        <v>1259</v>
      </c>
      <c r="D36" s="35" t="s">
        <v>767</v>
      </c>
      <c r="E36" s="33">
        <v>96.72</v>
      </c>
      <c r="F36" s="35" t="s">
        <v>680</v>
      </c>
      <c r="G36" s="35">
        <v>2265.5</v>
      </c>
      <c r="H36" s="35">
        <v>0</v>
      </c>
      <c r="I36" s="35">
        <v>20</v>
      </c>
      <c r="J36" s="36">
        <v>0</v>
      </c>
      <c r="K36" s="36">
        <v>0</v>
      </c>
      <c r="L36" s="89">
        <v>1400</v>
      </c>
      <c r="M36" s="52">
        <f t="shared" si="1"/>
        <v>1.6182142857142856</v>
      </c>
      <c r="N36" s="57" cm="1">
        <f t="array" ref="N36">_xlfn.IFS(M36&gt;=1,30,M36&lt;1,M36*30)</f>
        <v>30</v>
      </c>
      <c r="O36" s="54">
        <f t="shared" si="6"/>
        <v>0</v>
      </c>
      <c r="P36" s="52">
        <f t="shared" si="2"/>
        <v>0</v>
      </c>
      <c r="Q36" s="57" cm="1">
        <f t="array" ref="Q36">_xlfn.IFS(P36&gt;=1,30,P36&lt;1,P36*30)</f>
        <v>0</v>
      </c>
      <c r="R36" s="65">
        <f t="shared" si="3"/>
        <v>0</v>
      </c>
      <c r="S36" s="57" cm="1">
        <f t="array" ref="S36">_xlfn.IFS(R36&gt;=0.15,10,R36&lt;0.15,R36/0.15*10)</f>
        <v>0</v>
      </c>
      <c r="T36" s="60"/>
      <c r="U36" s="58"/>
      <c r="V36" s="62">
        <f t="shared" si="4"/>
        <v>30</v>
      </c>
      <c r="W36" s="63" t="str">
        <f t="shared" si="5"/>
        <v>不合格</v>
      </c>
      <c r="X36" s="84"/>
      <c r="Y36" s="84"/>
      <c r="Z36" s="84"/>
      <c r="AA36" s="84"/>
      <c r="AB36" s="84"/>
    </row>
    <row r="37" spans="1:28" ht="24.95" customHeight="1">
      <c r="A37" s="34" t="s">
        <v>64</v>
      </c>
      <c r="B37" s="35">
        <v>34</v>
      </c>
      <c r="C37" s="35" t="s">
        <v>1258</v>
      </c>
      <c r="D37" s="35" t="s">
        <v>765</v>
      </c>
      <c r="E37" s="33">
        <v>92.75</v>
      </c>
      <c r="F37" s="35" t="s">
        <v>680</v>
      </c>
      <c r="G37" s="35">
        <v>7736.91</v>
      </c>
      <c r="H37" s="35">
        <v>0</v>
      </c>
      <c r="I37" s="35">
        <v>4</v>
      </c>
      <c r="J37" s="36">
        <v>0</v>
      </c>
      <c r="K37" s="36">
        <v>0</v>
      </c>
      <c r="L37" s="89">
        <v>800</v>
      </c>
      <c r="M37" s="52">
        <f t="shared" si="1"/>
        <v>9.6711375000000004</v>
      </c>
      <c r="N37" s="57" cm="1">
        <f t="array" ref="N37">_xlfn.IFS(M37&gt;=1,30,M37&lt;1,M37*30)</f>
        <v>30</v>
      </c>
      <c r="O37" s="54">
        <f t="shared" si="6"/>
        <v>0</v>
      </c>
      <c r="P37" s="52">
        <f t="shared" si="2"/>
        <v>0</v>
      </c>
      <c r="Q37" s="57" cm="1">
        <f t="array" ref="Q37">_xlfn.IFS(P37&gt;=1,30,P37&lt;1,P37*30)</f>
        <v>0</v>
      </c>
      <c r="R37" s="65">
        <f t="shared" si="3"/>
        <v>0</v>
      </c>
      <c r="S37" s="57" cm="1">
        <f t="array" ref="S37">_xlfn.IFS(R37&gt;=0.15,10,R37&lt;0.15,R37/0.15*10)</f>
        <v>0</v>
      </c>
      <c r="T37" s="60"/>
      <c r="U37" s="58"/>
      <c r="V37" s="62">
        <f t="shared" si="4"/>
        <v>30</v>
      </c>
      <c r="W37" s="63" t="str">
        <f t="shared" si="5"/>
        <v>不合格</v>
      </c>
      <c r="X37" s="84"/>
      <c r="Y37" s="84"/>
      <c r="Z37" s="84"/>
      <c r="AA37" s="84"/>
      <c r="AB37" s="84"/>
    </row>
    <row r="38" spans="1:28" ht="24.95" customHeight="1">
      <c r="A38" s="34" t="s">
        <v>64</v>
      </c>
      <c r="B38" s="35">
        <v>35</v>
      </c>
      <c r="C38" s="35" t="s">
        <v>1264</v>
      </c>
      <c r="D38" s="35" t="s">
        <v>776</v>
      </c>
      <c r="E38" s="33">
        <v>156.30000000000001</v>
      </c>
      <c r="F38" s="35" t="s">
        <v>753</v>
      </c>
      <c r="G38" s="35">
        <v>6517.98</v>
      </c>
      <c r="H38" s="35">
        <v>0</v>
      </c>
      <c r="I38" s="35">
        <v>0</v>
      </c>
      <c r="J38" s="36">
        <v>0</v>
      </c>
      <c r="K38" s="36">
        <v>0</v>
      </c>
      <c r="L38" s="89">
        <v>1400</v>
      </c>
      <c r="M38" s="52">
        <f t="shared" si="1"/>
        <v>4.6556999999999995</v>
      </c>
      <c r="N38" s="57" cm="1">
        <f t="array" ref="N38">_xlfn.IFS(M38&gt;=1,30,M38&lt;1,M38*30)</f>
        <v>30</v>
      </c>
      <c r="O38" s="54">
        <f t="shared" si="6"/>
        <v>0</v>
      </c>
      <c r="P38" s="52">
        <f t="shared" si="2"/>
        <v>0</v>
      </c>
      <c r="Q38" s="57" cm="1">
        <f t="array" ref="Q38">_xlfn.IFS(P38&gt;=1,30,P38&lt;1,P38*30)</f>
        <v>0</v>
      </c>
      <c r="R38" s="65">
        <f t="shared" si="3"/>
        <v>0</v>
      </c>
      <c r="S38" s="57" cm="1">
        <f t="array" ref="S38">_xlfn.IFS(R38&gt;=0.15,10,R38&lt;0.15,R38/0.15*10)</f>
        <v>0</v>
      </c>
      <c r="T38" s="60"/>
      <c r="U38" s="58"/>
      <c r="V38" s="62">
        <f t="shared" si="4"/>
        <v>30</v>
      </c>
      <c r="W38" s="63" t="str">
        <f t="shared" si="5"/>
        <v>不合格</v>
      </c>
      <c r="X38" s="84"/>
      <c r="Y38" s="84"/>
      <c r="Z38" s="84"/>
      <c r="AA38" s="84"/>
      <c r="AB38" s="84"/>
    </row>
    <row r="39" spans="1:28" ht="24.95" customHeight="1">
      <c r="A39" s="34" t="s">
        <v>64</v>
      </c>
      <c r="B39" s="35">
        <v>36</v>
      </c>
      <c r="C39" s="35" t="s">
        <v>1263</v>
      </c>
      <c r="D39" s="35" t="s">
        <v>775</v>
      </c>
      <c r="E39" s="33">
        <v>154.9</v>
      </c>
      <c r="F39" s="35" t="s">
        <v>738</v>
      </c>
      <c r="G39" s="35">
        <v>1002.56</v>
      </c>
      <c r="H39" s="35">
        <v>0</v>
      </c>
      <c r="I39" s="35">
        <v>5</v>
      </c>
      <c r="J39" s="36">
        <v>1048</v>
      </c>
      <c r="K39" s="36">
        <v>0</v>
      </c>
      <c r="L39" s="89">
        <v>1400</v>
      </c>
      <c r="M39" s="52">
        <f t="shared" si="1"/>
        <v>0.7161142857142857</v>
      </c>
      <c r="N39" s="57" cm="1">
        <f t="array" ref="N39">_xlfn.IFS(M39&gt;=1,30,M39&lt;1,M39*30)</f>
        <v>21.483428571428572</v>
      </c>
      <c r="O39" s="54">
        <f t="shared" si="6"/>
        <v>6.7656552614590057E-4</v>
      </c>
      <c r="P39" s="52">
        <f t="shared" si="2"/>
        <v>8.5641205841253232E-2</v>
      </c>
      <c r="Q39" s="57" cm="1">
        <f t="array" ref="Q39">_xlfn.IFS(P39&gt;=1,30,P39&lt;1,P39*30)</f>
        <v>2.569236175237597</v>
      </c>
      <c r="R39" s="65">
        <f t="shared" si="3"/>
        <v>0</v>
      </c>
      <c r="S39" s="57" cm="1">
        <f t="array" ref="S39">_xlfn.IFS(R39&gt;=0.15,10,R39&lt;0.15,R39/0.15*10)</f>
        <v>0</v>
      </c>
      <c r="T39" s="60"/>
      <c r="U39" s="58"/>
      <c r="V39" s="62">
        <f t="shared" si="4"/>
        <v>24.052664746666167</v>
      </c>
      <c r="W39" s="63" t="str">
        <f t="shared" si="5"/>
        <v>不合格</v>
      </c>
      <c r="X39" s="84"/>
      <c r="Y39" s="84"/>
      <c r="Z39" s="84"/>
      <c r="AA39" s="84"/>
      <c r="AB39" s="84"/>
    </row>
    <row r="40" spans="1:28" ht="24.95" customHeight="1">
      <c r="A40" s="34" t="s">
        <v>64</v>
      </c>
      <c r="B40" s="35">
        <v>37</v>
      </c>
      <c r="C40" s="35" t="s">
        <v>1245</v>
      </c>
      <c r="D40" s="35" t="s">
        <v>743</v>
      </c>
      <c r="E40" s="33">
        <v>61</v>
      </c>
      <c r="F40" s="35" t="s">
        <v>744</v>
      </c>
      <c r="G40" s="35">
        <v>112.26</v>
      </c>
      <c r="H40" s="35">
        <v>0</v>
      </c>
      <c r="I40" s="35">
        <v>14</v>
      </c>
      <c r="J40" s="36">
        <v>0</v>
      </c>
      <c r="K40" s="36">
        <v>0</v>
      </c>
      <c r="L40" s="89">
        <v>800</v>
      </c>
      <c r="M40" s="52">
        <f t="shared" si="1"/>
        <v>0.14032500000000001</v>
      </c>
      <c r="N40" s="57" cm="1">
        <f t="array" ref="N40">_xlfn.IFS(M40&gt;=1,30,M40&lt;1,M40*30)</f>
        <v>4.2097500000000005</v>
      </c>
      <c r="O40" s="54">
        <f t="shared" si="6"/>
        <v>0</v>
      </c>
      <c r="P40" s="52">
        <f t="shared" si="2"/>
        <v>0</v>
      </c>
      <c r="Q40" s="57" cm="1">
        <f t="array" ref="Q40">_xlfn.IFS(P40&gt;=1,30,P40&lt;1,P40*30)</f>
        <v>0</v>
      </c>
      <c r="R40" s="65">
        <f t="shared" si="3"/>
        <v>0</v>
      </c>
      <c r="S40" s="57" cm="1">
        <f t="array" ref="S40">_xlfn.IFS(R40&gt;=0.15,10,R40&lt;0.15,R40/0.15*10)</f>
        <v>0</v>
      </c>
      <c r="T40" s="60"/>
      <c r="U40" s="58"/>
      <c r="V40" s="62">
        <f t="shared" si="4"/>
        <v>4.2097500000000005</v>
      </c>
      <c r="W40" s="63" t="str">
        <f t="shared" si="5"/>
        <v>不合格</v>
      </c>
      <c r="X40" s="84"/>
      <c r="Y40" s="84"/>
      <c r="Z40" s="84"/>
      <c r="AA40" s="84"/>
      <c r="AB40" s="84"/>
    </row>
    <row r="41" spans="1:28" ht="24.95" customHeight="1">
      <c r="A41" s="34" t="s">
        <v>64</v>
      </c>
      <c r="B41" s="35">
        <v>38</v>
      </c>
      <c r="C41" s="35" t="s">
        <v>1261</v>
      </c>
      <c r="D41" s="35" t="s">
        <v>773</v>
      </c>
      <c r="E41" s="33">
        <v>119.858</v>
      </c>
      <c r="F41" s="35" t="s">
        <v>753</v>
      </c>
      <c r="G41" s="35">
        <v>783.86</v>
      </c>
      <c r="H41" s="35">
        <v>0</v>
      </c>
      <c r="I41" s="35">
        <v>63</v>
      </c>
      <c r="J41" s="36">
        <v>4365.2</v>
      </c>
      <c r="K41" s="36">
        <v>3</v>
      </c>
      <c r="L41" s="89">
        <v>1400</v>
      </c>
      <c r="M41" s="52">
        <f t="shared" si="1"/>
        <v>0.55990000000000006</v>
      </c>
      <c r="N41" s="57" cm="1">
        <f t="array" ref="N41">_xlfn.IFS(M41&gt;=1,30,M41&lt;1,M41*30)</f>
        <v>16.797000000000001</v>
      </c>
      <c r="O41" s="54">
        <f t="shared" si="6"/>
        <v>3.6419763386674226E-3</v>
      </c>
      <c r="P41" s="52">
        <f t="shared" si="2"/>
        <v>0.4610096631224585</v>
      </c>
      <c r="Q41" s="57" cm="1">
        <f t="array" ref="Q41">_xlfn.IFS(P41&gt;=1,30,P41&lt;1,P41*30)</f>
        <v>13.830289893673754</v>
      </c>
      <c r="R41" s="65">
        <f t="shared" si="3"/>
        <v>3.8272140433240629E-3</v>
      </c>
      <c r="S41" s="57" cm="1">
        <f t="array" ref="S41">_xlfn.IFS(R41&gt;=0.15,10,R41&lt;0.15,R41/0.15*10)</f>
        <v>0.25514760288827087</v>
      </c>
      <c r="T41" s="60"/>
      <c r="U41" s="58"/>
      <c r="V41" s="62">
        <f t="shared" si="4"/>
        <v>30.882437496562027</v>
      </c>
      <c r="W41" s="63" t="str">
        <f t="shared" si="5"/>
        <v>不合格</v>
      </c>
      <c r="X41" s="84"/>
      <c r="Y41" s="84"/>
      <c r="Z41" s="84"/>
      <c r="AA41" s="84"/>
      <c r="AB41" s="84"/>
    </row>
    <row r="42" spans="1:28" ht="24.95" customHeight="1">
      <c r="A42" s="34" t="s">
        <v>64</v>
      </c>
      <c r="B42" s="35">
        <v>39</v>
      </c>
      <c r="C42" s="35" t="s">
        <v>1229</v>
      </c>
      <c r="D42" s="35" t="s">
        <v>711</v>
      </c>
      <c r="E42" s="33">
        <v>45</v>
      </c>
      <c r="F42" s="35" t="s">
        <v>712</v>
      </c>
      <c r="G42" s="35">
        <v>6294.2</v>
      </c>
      <c r="H42" s="35">
        <v>0</v>
      </c>
      <c r="I42" s="35">
        <v>26</v>
      </c>
      <c r="J42" s="36">
        <v>0</v>
      </c>
      <c r="K42" s="36">
        <v>0</v>
      </c>
      <c r="L42" s="89">
        <v>1400</v>
      </c>
      <c r="M42" s="52">
        <f t="shared" si="1"/>
        <v>4.495857142857143</v>
      </c>
      <c r="N42" s="57" cm="1">
        <f t="array" ref="N42">_xlfn.IFS(M42&gt;=1,30,M42&lt;1,M42*30)</f>
        <v>30</v>
      </c>
      <c r="O42" s="54">
        <f t="shared" si="6"/>
        <v>0</v>
      </c>
      <c r="P42" s="52">
        <f t="shared" si="2"/>
        <v>0</v>
      </c>
      <c r="Q42" s="57" cm="1">
        <f t="array" ref="Q42">_xlfn.IFS(P42&gt;=1,30,P42&lt;1,P42*30)</f>
        <v>0</v>
      </c>
      <c r="R42" s="65">
        <f t="shared" si="3"/>
        <v>0</v>
      </c>
      <c r="S42" s="57" cm="1">
        <f t="array" ref="S42">_xlfn.IFS(R42&gt;=0.15,10,R42&lt;0.15,R42/0.15*10)</f>
        <v>0</v>
      </c>
      <c r="T42" s="60"/>
      <c r="U42" s="58"/>
      <c r="V42" s="62">
        <f t="shared" si="4"/>
        <v>30</v>
      </c>
      <c r="W42" s="63" t="str">
        <f t="shared" si="5"/>
        <v>不合格</v>
      </c>
      <c r="X42" s="84"/>
      <c r="Y42" s="84"/>
      <c r="Z42" s="84"/>
      <c r="AA42" s="84"/>
      <c r="AB42" s="84"/>
    </row>
    <row r="43" spans="1:28" ht="24.95" customHeight="1">
      <c r="A43" s="34" t="s">
        <v>64</v>
      </c>
      <c r="B43" s="35">
        <v>40</v>
      </c>
      <c r="C43" s="35" t="s">
        <v>1224</v>
      </c>
      <c r="D43" s="35" t="s">
        <v>697</v>
      </c>
      <c r="E43" s="33">
        <v>40</v>
      </c>
      <c r="F43" s="35" t="s">
        <v>698</v>
      </c>
      <c r="G43" s="35">
        <v>0</v>
      </c>
      <c r="H43" s="35">
        <v>0</v>
      </c>
      <c r="I43" s="35">
        <v>0</v>
      </c>
      <c r="J43" s="36">
        <v>0</v>
      </c>
      <c r="K43" s="36">
        <v>0</v>
      </c>
      <c r="L43" s="89">
        <v>800</v>
      </c>
      <c r="M43" s="52">
        <f t="shared" si="1"/>
        <v>0</v>
      </c>
      <c r="N43" s="57" cm="1">
        <f t="array" ref="N43">_xlfn.IFS(M43&gt;=1,30,M43&lt;1,M43*30)</f>
        <v>0</v>
      </c>
      <c r="O43" s="54">
        <f t="shared" si="6"/>
        <v>0</v>
      </c>
      <c r="P43" s="52">
        <f t="shared" si="2"/>
        <v>0</v>
      </c>
      <c r="Q43" s="57" cm="1">
        <f t="array" ref="Q43">_xlfn.IFS(P43&gt;=1,30,P43&lt;1,P43*30)</f>
        <v>0</v>
      </c>
      <c r="R43" s="65">
        <f t="shared" si="3"/>
        <v>0</v>
      </c>
      <c r="S43" s="57" cm="1">
        <f t="array" ref="S43">_xlfn.IFS(R43&gt;=0.15,10,R43&lt;0.15,R43/0.15*10)</f>
        <v>0</v>
      </c>
      <c r="T43" s="60"/>
      <c r="U43" s="58"/>
      <c r="V43" s="62">
        <f t="shared" si="4"/>
        <v>0</v>
      </c>
      <c r="W43" s="63" t="str">
        <f t="shared" si="5"/>
        <v>不合格</v>
      </c>
      <c r="X43" s="84"/>
      <c r="Y43" s="84"/>
      <c r="Z43" s="84"/>
      <c r="AA43" s="84"/>
      <c r="AB43" s="84"/>
    </row>
    <row r="44" spans="1:28" ht="24.95" customHeight="1">
      <c r="A44" s="34" t="s">
        <v>64</v>
      </c>
      <c r="B44" s="35">
        <v>41</v>
      </c>
      <c r="C44" s="35" t="s">
        <v>1228</v>
      </c>
      <c r="D44" s="35" t="s">
        <v>709</v>
      </c>
      <c r="E44" s="33">
        <v>44.9</v>
      </c>
      <c r="F44" s="35" t="s">
        <v>710</v>
      </c>
      <c r="G44" s="35">
        <v>84.86</v>
      </c>
      <c r="H44" s="35">
        <v>0</v>
      </c>
      <c r="I44" s="35">
        <v>0</v>
      </c>
      <c r="J44" s="36">
        <v>0</v>
      </c>
      <c r="K44" s="36">
        <v>0</v>
      </c>
      <c r="L44" s="89">
        <v>1400</v>
      </c>
      <c r="M44" s="52">
        <f t="shared" si="1"/>
        <v>6.0614285714285711E-2</v>
      </c>
      <c r="N44" s="57" cm="1">
        <f t="array" ref="N44">_xlfn.IFS(M44&gt;=1,30,M44&lt;1,M44*30)</f>
        <v>1.8184285714285713</v>
      </c>
      <c r="O44" s="54">
        <f t="shared" si="6"/>
        <v>0</v>
      </c>
      <c r="P44" s="52">
        <f t="shared" si="2"/>
        <v>0</v>
      </c>
      <c r="Q44" s="57" cm="1">
        <f t="array" ref="Q44">_xlfn.IFS(P44&gt;=1,30,P44&lt;1,P44*30)</f>
        <v>0</v>
      </c>
      <c r="R44" s="65">
        <f t="shared" si="3"/>
        <v>0</v>
      </c>
      <c r="S44" s="57" cm="1">
        <f t="array" ref="S44">_xlfn.IFS(R44&gt;=0.15,10,R44&lt;0.15,R44/0.15*10)</f>
        <v>0</v>
      </c>
      <c r="T44" s="60"/>
      <c r="U44" s="58"/>
      <c r="V44" s="62">
        <f t="shared" si="4"/>
        <v>1.8184285714285713</v>
      </c>
      <c r="W44" s="63" t="str">
        <f t="shared" si="5"/>
        <v>不合格</v>
      </c>
      <c r="X44" s="84"/>
      <c r="Y44" s="84"/>
      <c r="Z44" s="84"/>
      <c r="AA44" s="84"/>
      <c r="AB44" s="84"/>
    </row>
    <row r="45" spans="1:28" ht="24.95" customHeight="1">
      <c r="A45" s="34" t="s">
        <v>64</v>
      </c>
      <c r="B45" s="35">
        <v>42</v>
      </c>
      <c r="C45" s="35" t="s">
        <v>1230</v>
      </c>
      <c r="D45" s="35" t="s">
        <v>713</v>
      </c>
      <c r="E45" s="33">
        <v>45</v>
      </c>
      <c r="F45" s="35" t="s">
        <v>698</v>
      </c>
      <c r="G45" s="35">
        <v>0</v>
      </c>
      <c r="H45" s="35">
        <v>0</v>
      </c>
      <c r="I45" s="35">
        <v>0</v>
      </c>
      <c r="J45" s="36">
        <v>0</v>
      </c>
      <c r="K45" s="36">
        <v>0</v>
      </c>
      <c r="L45" s="89">
        <v>1400</v>
      </c>
      <c r="M45" s="52">
        <f t="shared" si="1"/>
        <v>0</v>
      </c>
      <c r="N45" s="57" cm="1">
        <f t="array" ref="N45">_xlfn.IFS(M45&gt;=1,30,M45&lt;1,M45*30)</f>
        <v>0</v>
      </c>
      <c r="O45" s="54">
        <f t="shared" si="6"/>
        <v>0</v>
      </c>
      <c r="P45" s="52">
        <f t="shared" si="2"/>
        <v>0</v>
      </c>
      <c r="Q45" s="57" cm="1">
        <f t="array" ref="Q45">_xlfn.IFS(P45&gt;=1,30,P45&lt;1,P45*30)</f>
        <v>0</v>
      </c>
      <c r="R45" s="65">
        <f t="shared" si="3"/>
        <v>0</v>
      </c>
      <c r="S45" s="57" cm="1">
        <f t="array" ref="S45">_xlfn.IFS(R45&gt;=0.15,10,R45&lt;0.15,R45/0.15*10)</f>
        <v>0</v>
      </c>
      <c r="T45" s="60"/>
      <c r="U45" s="58"/>
      <c r="V45" s="62">
        <f t="shared" si="4"/>
        <v>0</v>
      </c>
      <c r="W45" s="63" t="str">
        <f t="shared" si="5"/>
        <v>不合格</v>
      </c>
      <c r="X45" s="84"/>
      <c r="Y45" s="84"/>
      <c r="Z45" s="84"/>
      <c r="AA45" s="84"/>
      <c r="AB45" s="84"/>
    </row>
    <row r="46" spans="1:28" ht="24.95" customHeight="1">
      <c r="A46" s="34" t="s">
        <v>64</v>
      </c>
      <c r="B46" s="35">
        <v>43</v>
      </c>
      <c r="C46" s="35" t="s">
        <v>1231</v>
      </c>
      <c r="D46" s="35" t="s">
        <v>713</v>
      </c>
      <c r="E46" s="33">
        <v>45</v>
      </c>
      <c r="F46" s="35" t="s">
        <v>698</v>
      </c>
      <c r="G46" s="35">
        <v>0</v>
      </c>
      <c r="H46" s="35">
        <v>0</v>
      </c>
      <c r="I46" s="35">
        <v>0</v>
      </c>
      <c r="J46" s="36">
        <v>0</v>
      </c>
      <c r="K46" s="36">
        <v>0</v>
      </c>
      <c r="L46" s="89">
        <v>1400</v>
      </c>
      <c r="M46" s="52">
        <f t="shared" si="1"/>
        <v>0</v>
      </c>
      <c r="N46" s="57" cm="1">
        <f t="array" ref="N46">_xlfn.IFS(M46&gt;=1,30,M46&lt;1,M46*30)</f>
        <v>0</v>
      </c>
      <c r="O46" s="54">
        <f t="shared" si="6"/>
        <v>0</v>
      </c>
      <c r="P46" s="52">
        <f t="shared" si="2"/>
        <v>0</v>
      </c>
      <c r="Q46" s="57" cm="1">
        <f t="array" ref="Q46">_xlfn.IFS(P46&gt;=1,30,P46&lt;1,P46*30)</f>
        <v>0</v>
      </c>
      <c r="R46" s="65">
        <f t="shared" si="3"/>
        <v>0</v>
      </c>
      <c r="S46" s="57" cm="1">
        <f t="array" ref="S46">_xlfn.IFS(R46&gt;=0.15,10,R46&lt;0.15,R46/0.15*10)</f>
        <v>0</v>
      </c>
      <c r="T46" s="60"/>
      <c r="U46" s="58"/>
      <c r="V46" s="62">
        <f t="shared" si="4"/>
        <v>0</v>
      </c>
      <c r="W46" s="63" t="str">
        <f t="shared" si="5"/>
        <v>不合格</v>
      </c>
      <c r="X46" s="84"/>
      <c r="Y46" s="84"/>
      <c r="Z46" s="84"/>
      <c r="AA46" s="84"/>
      <c r="AB46" s="84"/>
    </row>
    <row r="47" spans="1:28" ht="24.95" customHeight="1">
      <c r="A47" s="34" t="s">
        <v>64</v>
      </c>
      <c r="B47" s="35">
        <v>44</v>
      </c>
      <c r="C47" s="35" t="s">
        <v>1235</v>
      </c>
      <c r="D47" s="35" t="s">
        <v>720</v>
      </c>
      <c r="E47" s="33">
        <v>46.7</v>
      </c>
      <c r="F47" s="35" t="s">
        <v>698</v>
      </c>
      <c r="G47" s="35">
        <v>0.01</v>
      </c>
      <c r="H47" s="35">
        <v>0</v>
      </c>
      <c r="I47" s="35">
        <v>0</v>
      </c>
      <c r="J47" s="36">
        <v>0</v>
      </c>
      <c r="K47" s="36">
        <v>0</v>
      </c>
      <c r="L47" s="89">
        <v>800</v>
      </c>
      <c r="M47" s="52">
        <f t="shared" si="1"/>
        <v>1.2500000000000001E-5</v>
      </c>
      <c r="N47" s="57" cm="1">
        <f t="array" ref="N47">_xlfn.IFS(M47&gt;=1,30,M47&lt;1,M47*30)</f>
        <v>3.7500000000000001E-4</v>
      </c>
      <c r="O47" s="54">
        <f t="shared" si="6"/>
        <v>0</v>
      </c>
      <c r="P47" s="52">
        <f t="shared" si="2"/>
        <v>0</v>
      </c>
      <c r="Q47" s="57" cm="1">
        <f t="array" ref="Q47">_xlfn.IFS(P47&gt;=1,30,P47&lt;1,P47*30)</f>
        <v>0</v>
      </c>
      <c r="R47" s="65">
        <f t="shared" si="3"/>
        <v>0</v>
      </c>
      <c r="S47" s="57" cm="1">
        <f t="array" ref="S47">_xlfn.IFS(R47&gt;=0.15,10,R47&lt;0.15,R47/0.15*10)</f>
        <v>0</v>
      </c>
      <c r="T47" s="60"/>
      <c r="U47" s="58"/>
      <c r="V47" s="62">
        <f t="shared" si="4"/>
        <v>3.7500000000000001E-4</v>
      </c>
      <c r="W47" s="63" t="str">
        <f t="shared" si="5"/>
        <v>不合格</v>
      </c>
      <c r="X47" s="84"/>
      <c r="Y47" s="84"/>
      <c r="Z47" s="84"/>
      <c r="AA47" s="84"/>
      <c r="AB47" s="84"/>
    </row>
    <row r="48" spans="1:28" ht="24.95" customHeight="1">
      <c r="A48" s="34" t="s">
        <v>64</v>
      </c>
      <c r="B48" s="35">
        <v>45</v>
      </c>
      <c r="C48" s="35" t="s">
        <v>1234</v>
      </c>
      <c r="D48" s="35" t="s">
        <v>720</v>
      </c>
      <c r="E48" s="33">
        <v>46.7</v>
      </c>
      <c r="F48" s="35" t="s">
        <v>698</v>
      </c>
      <c r="G48" s="35">
        <v>0</v>
      </c>
      <c r="H48" s="35">
        <v>0</v>
      </c>
      <c r="I48" s="35">
        <v>0</v>
      </c>
      <c r="J48" s="36">
        <v>0</v>
      </c>
      <c r="K48" s="36">
        <v>0</v>
      </c>
      <c r="L48" s="89">
        <v>800</v>
      </c>
      <c r="M48" s="52">
        <f t="shared" si="1"/>
        <v>0</v>
      </c>
      <c r="N48" s="57" cm="1">
        <f t="array" ref="N48">_xlfn.IFS(M48&gt;=1,30,M48&lt;1,M48*30)</f>
        <v>0</v>
      </c>
      <c r="O48" s="54">
        <f t="shared" si="6"/>
        <v>0</v>
      </c>
      <c r="P48" s="52">
        <f t="shared" si="2"/>
        <v>0</v>
      </c>
      <c r="Q48" s="57" cm="1">
        <f t="array" ref="Q48">_xlfn.IFS(P48&gt;=1,30,P48&lt;1,P48*30)</f>
        <v>0</v>
      </c>
      <c r="R48" s="65">
        <f t="shared" si="3"/>
        <v>0</v>
      </c>
      <c r="S48" s="57" cm="1">
        <f t="array" ref="S48">_xlfn.IFS(R48&gt;=0.15,10,R48&lt;0.15,R48/0.15*10)</f>
        <v>0</v>
      </c>
      <c r="T48" s="60"/>
      <c r="U48" s="58"/>
      <c r="V48" s="62">
        <f t="shared" si="4"/>
        <v>0</v>
      </c>
      <c r="W48" s="63" t="str">
        <f t="shared" si="5"/>
        <v>不合格</v>
      </c>
      <c r="X48" s="84"/>
      <c r="Y48" s="84"/>
      <c r="Z48" s="84"/>
      <c r="AA48" s="84"/>
      <c r="AB48" s="84"/>
    </row>
    <row r="49" spans="1:28" ht="24.95" customHeight="1">
      <c r="A49" s="34" t="s">
        <v>64</v>
      </c>
      <c r="B49" s="35">
        <v>46</v>
      </c>
      <c r="C49" s="35">
        <v>20156414</v>
      </c>
      <c r="D49" s="35" t="s">
        <v>701</v>
      </c>
      <c r="E49" s="33">
        <v>41.15</v>
      </c>
      <c r="F49" s="35" t="s">
        <v>696</v>
      </c>
      <c r="G49" s="35">
        <v>0</v>
      </c>
      <c r="H49" s="35">
        <v>0</v>
      </c>
      <c r="I49" s="35">
        <v>0</v>
      </c>
      <c r="J49" s="36">
        <v>0</v>
      </c>
      <c r="K49" s="36">
        <v>0</v>
      </c>
      <c r="L49" s="89">
        <v>1400</v>
      </c>
      <c r="M49" s="52">
        <f t="shared" si="1"/>
        <v>0</v>
      </c>
      <c r="N49" s="57" cm="1">
        <f t="array" ref="N49">_xlfn.IFS(M49&gt;=1,30,M49&lt;1,M49*30)</f>
        <v>0</v>
      </c>
      <c r="O49" s="54">
        <f t="shared" si="6"/>
        <v>0</v>
      </c>
      <c r="P49" s="52">
        <f t="shared" si="2"/>
        <v>0</v>
      </c>
      <c r="Q49" s="57" cm="1">
        <f t="array" ref="Q49">_xlfn.IFS(P49&gt;=1,30,P49&lt;1,P49*30)</f>
        <v>0</v>
      </c>
      <c r="R49" s="65">
        <f t="shared" si="3"/>
        <v>0</v>
      </c>
      <c r="S49" s="57" cm="1">
        <f t="array" ref="S49">_xlfn.IFS(R49&gt;=0.15,10,R49&lt;0.15,R49/0.15*10)</f>
        <v>0</v>
      </c>
      <c r="T49" s="60"/>
      <c r="U49" s="58"/>
      <c r="V49" s="62">
        <f t="shared" si="4"/>
        <v>0</v>
      </c>
      <c r="W49" s="63" t="str">
        <f t="shared" si="5"/>
        <v>不合格</v>
      </c>
      <c r="X49" s="84"/>
      <c r="Y49" s="84"/>
      <c r="Z49" s="84"/>
      <c r="AA49" s="84"/>
      <c r="AB49" s="84"/>
    </row>
    <row r="50" spans="1:28" ht="24.95" customHeight="1">
      <c r="A50" s="34" t="s">
        <v>64</v>
      </c>
      <c r="B50" s="35">
        <v>47</v>
      </c>
      <c r="C50" s="35" t="s">
        <v>1236</v>
      </c>
      <c r="D50" s="35" t="s">
        <v>722</v>
      </c>
      <c r="E50" s="33">
        <v>47.9</v>
      </c>
      <c r="F50" s="35" t="s">
        <v>723</v>
      </c>
      <c r="G50" s="35">
        <v>0</v>
      </c>
      <c r="H50" s="35">
        <v>0</v>
      </c>
      <c r="I50" s="35">
        <v>0</v>
      </c>
      <c r="J50" s="36">
        <v>0</v>
      </c>
      <c r="K50" s="36">
        <v>0</v>
      </c>
      <c r="L50" s="89">
        <v>1400</v>
      </c>
      <c r="M50" s="52">
        <f t="shared" si="1"/>
        <v>0</v>
      </c>
      <c r="N50" s="57" cm="1">
        <f t="array" ref="N50">_xlfn.IFS(M50&gt;=1,30,M50&lt;1,M50*30)</f>
        <v>0</v>
      </c>
      <c r="O50" s="54">
        <f t="shared" si="6"/>
        <v>0</v>
      </c>
      <c r="P50" s="52">
        <f t="shared" si="2"/>
        <v>0</v>
      </c>
      <c r="Q50" s="57" cm="1">
        <f t="array" ref="Q50">_xlfn.IFS(P50&gt;=1,30,P50&lt;1,P50*30)</f>
        <v>0</v>
      </c>
      <c r="R50" s="65">
        <f t="shared" si="3"/>
        <v>0</v>
      </c>
      <c r="S50" s="57" cm="1">
        <f t="array" ref="S50">_xlfn.IFS(R50&gt;=0.15,10,R50&lt;0.15,R50/0.15*10)</f>
        <v>0</v>
      </c>
      <c r="T50" s="60"/>
      <c r="U50" s="58"/>
      <c r="V50" s="62">
        <f t="shared" si="4"/>
        <v>0</v>
      </c>
      <c r="W50" s="63" t="str">
        <f t="shared" si="5"/>
        <v>不合格</v>
      </c>
      <c r="X50" s="84"/>
      <c r="Y50" s="84"/>
      <c r="Z50" s="84"/>
      <c r="AA50" s="84"/>
      <c r="AB50" s="84"/>
    </row>
    <row r="51" spans="1:28" ht="24.95" customHeight="1">
      <c r="A51" s="34" t="s">
        <v>64</v>
      </c>
      <c r="B51" s="35">
        <v>48</v>
      </c>
      <c r="C51" s="35" t="s">
        <v>1244</v>
      </c>
      <c r="D51" s="35" t="s">
        <v>741</v>
      </c>
      <c r="E51" s="33">
        <v>60</v>
      </c>
      <c r="F51" s="35" t="s">
        <v>710</v>
      </c>
      <c r="G51" s="35">
        <v>866.95</v>
      </c>
      <c r="H51" s="35">
        <v>0</v>
      </c>
      <c r="I51" s="35">
        <v>46</v>
      </c>
      <c r="J51" s="36">
        <v>0</v>
      </c>
      <c r="K51" s="36">
        <v>0</v>
      </c>
      <c r="L51" s="89">
        <v>1400</v>
      </c>
      <c r="M51" s="52">
        <f t="shared" si="1"/>
        <v>0.61925000000000008</v>
      </c>
      <c r="N51" s="57" cm="1">
        <f t="array" ref="N51">_xlfn.IFS(M51&gt;=1,30,M51&lt;1,M51*30)</f>
        <v>18.577500000000001</v>
      </c>
      <c r="O51" s="54">
        <f t="shared" si="6"/>
        <v>0</v>
      </c>
      <c r="P51" s="52">
        <f t="shared" si="2"/>
        <v>0</v>
      </c>
      <c r="Q51" s="57" cm="1">
        <f t="array" ref="Q51">_xlfn.IFS(P51&gt;=1,30,P51&lt;1,P51*30)</f>
        <v>0</v>
      </c>
      <c r="R51" s="65">
        <f t="shared" si="3"/>
        <v>0</v>
      </c>
      <c r="S51" s="57" cm="1">
        <f t="array" ref="S51">_xlfn.IFS(R51&gt;=0.15,10,R51&lt;0.15,R51/0.15*10)</f>
        <v>0</v>
      </c>
      <c r="T51" s="60"/>
      <c r="U51" s="58"/>
      <c r="V51" s="62">
        <f t="shared" si="4"/>
        <v>18.577500000000001</v>
      </c>
      <c r="W51" s="63" t="str">
        <f t="shared" si="5"/>
        <v>不合格</v>
      </c>
      <c r="X51" s="84"/>
      <c r="Y51" s="84"/>
      <c r="Z51" s="84"/>
      <c r="AA51" s="84"/>
      <c r="AB51" s="84"/>
    </row>
    <row r="52" spans="1:28" ht="24.95" customHeight="1">
      <c r="A52" s="34" t="s">
        <v>64</v>
      </c>
      <c r="B52" s="35">
        <v>49</v>
      </c>
      <c r="C52" s="35" t="s">
        <v>1242</v>
      </c>
      <c r="D52" s="35" t="s">
        <v>740</v>
      </c>
      <c r="E52" s="33">
        <v>58</v>
      </c>
      <c r="F52" s="35" t="s">
        <v>710</v>
      </c>
      <c r="G52" s="35">
        <v>506.14</v>
      </c>
      <c r="H52" s="35">
        <v>0</v>
      </c>
      <c r="I52" s="35">
        <v>0</v>
      </c>
      <c r="J52" s="36">
        <v>0</v>
      </c>
      <c r="K52" s="36">
        <v>0</v>
      </c>
      <c r="L52" s="89">
        <v>1400</v>
      </c>
      <c r="M52" s="52">
        <f t="shared" si="1"/>
        <v>0.36152857142857142</v>
      </c>
      <c r="N52" s="57" cm="1">
        <f t="array" ref="N52">_xlfn.IFS(M52&gt;=1,30,M52&lt;1,M52*30)</f>
        <v>10.845857142857142</v>
      </c>
      <c r="O52" s="54">
        <f t="shared" si="6"/>
        <v>0</v>
      </c>
      <c r="P52" s="52">
        <f t="shared" si="2"/>
        <v>0</v>
      </c>
      <c r="Q52" s="57" cm="1">
        <f t="array" ref="Q52">_xlfn.IFS(P52&gt;=1,30,P52&lt;1,P52*30)</f>
        <v>0</v>
      </c>
      <c r="R52" s="65">
        <f t="shared" si="3"/>
        <v>0</v>
      </c>
      <c r="S52" s="57" cm="1">
        <f t="array" ref="S52">_xlfn.IFS(R52&gt;=0.15,10,R52&lt;0.15,R52/0.15*10)</f>
        <v>0</v>
      </c>
      <c r="T52" s="60"/>
      <c r="U52" s="58"/>
      <c r="V52" s="62">
        <f t="shared" si="4"/>
        <v>10.845857142857142</v>
      </c>
      <c r="W52" s="63" t="str">
        <f t="shared" si="5"/>
        <v>不合格</v>
      </c>
      <c r="X52" s="84"/>
      <c r="Y52" s="84"/>
      <c r="Z52" s="84"/>
      <c r="AA52" s="84"/>
      <c r="AB52" s="84"/>
    </row>
    <row r="53" spans="1:28" ht="24.95" customHeight="1">
      <c r="A53" s="34" t="s">
        <v>64</v>
      </c>
      <c r="B53" s="35">
        <v>50</v>
      </c>
      <c r="C53" s="35" t="s">
        <v>1253</v>
      </c>
      <c r="D53" s="35" t="s">
        <v>756</v>
      </c>
      <c r="E53" s="33">
        <v>78.900000000000006</v>
      </c>
      <c r="F53" s="35" t="s">
        <v>757</v>
      </c>
      <c r="G53" s="35">
        <v>130.5</v>
      </c>
      <c r="H53" s="35">
        <v>0</v>
      </c>
      <c r="I53" s="35">
        <v>127</v>
      </c>
      <c r="J53" s="36">
        <v>0</v>
      </c>
      <c r="K53" s="36">
        <v>0</v>
      </c>
      <c r="L53" s="89">
        <v>1400</v>
      </c>
      <c r="M53" s="52">
        <f t="shared" si="1"/>
        <v>9.3214285714285708E-2</v>
      </c>
      <c r="N53" s="57" cm="1">
        <f t="array" ref="N53">_xlfn.IFS(M53&gt;=1,30,M53&lt;1,M53*30)</f>
        <v>2.7964285714285713</v>
      </c>
      <c r="O53" s="54">
        <f t="shared" si="6"/>
        <v>0</v>
      </c>
      <c r="P53" s="52">
        <f t="shared" si="2"/>
        <v>0</v>
      </c>
      <c r="Q53" s="57" cm="1">
        <f t="array" ref="Q53">_xlfn.IFS(P53&gt;=1,30,P53&lt;1,P53*30)</f>
        <v>0</v>
      </c>
      <c r="R53" s="65">
        <f t="shared" si="3"/>
        <v>0</v>
      </c>
      <c r="S53" s="57" cm="1">
        <f t="array" ref="S53">_xlfn.IFS(R53&gt;=0.15,10,R53&lt;0.15,R53/0.15*10)</f>
        <v>0</v>
      </c>
      <c r="T53" s="60"/>
      <c r="U53" s="58"/>
      <c r="V53" s="62">
        <f t="shared" si="4"/>
        <v>2.7964285714285713</v>
      </c>
      <c r="W53" s="63" t="str">
        <f t="shared" si="5"/>
        <v>不合格</v>
      </c>
      <c r="X53" s="84"/>
      <c r="Y53" s="84"/>
      <c r="Z53" s="84"/>
      <c r="AA53" s="84"/>
      <c r="AB53" s="84"/>
    </row>
    <row r="54" spans="1:28" ht="24.95" customHeight="1">
      <c r="A54" s="34" t="s">
        <v>64</v>
      </c>
      <c r="B54" s="35">
        <v>51</v>
      </c>
      <c r="C54" s="35" t="s">
        <v>1238</v>
      </c>
      <c r="D54" s="35" t="s">
        <v>76</v>
      </c>
      <c r="E54" s="33">
        <v>51.5</v>
      </c>
      <c r="F54" s="35" t="s">
        <v>729</v>
      </c>
      <c r="G54" s="35">
        <v>1452.18</v>
      </c>
      <c r="H54" s="35">
        <v>0</v>
      </c>
      <c r="I54" s="35">
        <v>200</v>
      </c>
      <c r="J54" s="36">
        <v>0</v>
      </c>
      <c r="K54" s="36">
        <v>0</v>
      </c>
      <c r="L54" s="89">
        <v>1400</v>
      </c>
      <c r="M54" s="52">
        <f t="shared" si="1"/>
        <v>1.0372714285714286</v>
      </c>
      <c r="N54" s="57" cm="1">
        <f t="array" ref="N54">_xlfn.IFS(M54&gt;=1,30,M54&lt;1,M54*30)</f>
        <v>30</v>
      </c>
      <c r="O54" s="54">
        <f t="shared" si="6"/>
        <v>0</v>
      </c>
      <c r="P54" s="52">
        <f t="shared" si="2"/>
        <v>0</v>
      </c>
      <c r="Q54" s="57" cm="1">
        <f t="array" ref="Q54">_xlfn.IFS(P54&gt;=1,30,P54&lt;1,P54*30)</f>
        <v>0</v>
      </c>
      <c r="R54" s="65">
        <f t="shared" si="3"/>
        <v>0</v>
      </c>
      <c r="S54" s="57" cm="1">
        <f t="array" ref="S54">_xlfn.IFS(R54&gt;=0.15,10,R54&lt;0.15,R54/0.15*10)</f>
        <v>0</v>
      </c>
      <c r="T54" s="60"/>
      <c r="U54" s="58"/>
      <c r="V54" s="62">
        <f t="shared" si="4"/>
        <v>30</v>
      </c>
      <c r="W54" s="63" t="str">
        <f t="shared" si="5"/>
        <v>不合格</v>
      </c>
      <c r="X54" s="84"/>
      <c r="Y54" s="84"/>
      <c r="Z54" s="84"/>
      <c r="AA54" s="84"/>
      <c r="AB54" s="84"/>
    </row>
    <row r="55" spans="1:28" ht="24.95" customHeight="1">
      <c r="A55" s="34" t="s">
        <v>64</v>
      </c>
      <c r="B55" s="35">
        <v>52</v>
      </c>
      <c r="C55" s="35" t="s">
        <v>1260</v>
      </c>
      <c r="D55" s="35" t="s">
        <v>770</v>
      </c>
      <c r="E55" s="33">
        <v>112.79</v>
      </c>
      <c r="F55" s="35" t="s">
        <v>771</v>
      </c>
      <c r="G55" s="35">
        <v>12.42</v>
      </c>
      <c r="H55" s="35">
        <v>0</v>
      </c>
      <c r="I55" s="35">
        <v>30</v>
      </c>
      <c r="J55" s="36">
        <v>0</v>
      </c>
      <c r="K55" s="36">
        <v>0</v>
      </c>
      <c r="L55" s="89">
        <v>1400</v>
      </c>
      <c r="M55" s="52">
        <f t="shared" si="1"/>
        <v>8.8714285714285718E-3</v>
      </c>
      <c r="N55" s="57" cm="1">
        <f t="array" ref="N55">_xlfn.IFS(M55&gt;=1,30,M55&lt;1,M55*30)</f>
        <v>0.26614285714285713</v>
      </c>
      <c r="O55" s="54">
        <f t="shared" si="6"/>
        <v>0</v>
      </c>
      <c r="P55" s="52">
        <f t="shared" si="2"/>
        <v>0</v>
      </c>
      <c r="Q55" s="57" cm="1">
        <f t="array" ref="Q55">_xlfn.IFS(P55&gt;=1,30,P55&lt;1,P55*30)</f>
        <v>0</v>
      </c>
      <c r="R55" s="65">
        <f t="shared" si="3"/>
        <v>0</v>
      </c>
      <c r="S55" s="57" cm="1">
        <f t="array" ref="S55">_xlfn.IFS(R55&gt;=0.15,10,R55&lt;0.15,R55/0.15*10)</f>
        <v>0</v>
      </c>
      <c r="T55" s="60"/>
      <c r="U55" s="58"/>
      <c r="V55" s="62">
        <f t="shared" si="4"/>
        <v>0.26614285714285713</v>
      </c>
      <c r="W55" s="63" t="str">
        <f t="shared" si="5"/>
        <v>不合格</v>
      </c>
      <c r="X55" s="84"/>
      <c r="Y55" s="84"/>
      <c r="Z55" s="84"/>
      <c r="AA55" s="84"/>
      <c r="AB55" s="84"/>
    </row>
    <row r="56" spans="1:28" ht="24.95" customHeight="1">
      <c r="A56" s="34" t="s">
        <v>64</v>
      </c>
      <c r="B56" s="35">
        <v>53</v>
      </c>
      <c r="C56" s="35" t="s">
        <v>1274</v>
      </c>
      <c r="D56" s="35" t="s">
        <v>792</v>
      </c>
      <c r="E56" s="33">
        <v>399.9</v>
      </c>
      <c r="F56" s="35" t="s">
        <v>686</v>
      </c>
      <c r="G56" s="35">
        <v>0</v>
      </c>
      <c r="H56" s="35">
        <v>56.5</v>
      </c>
      <c r="I56" s="35">
        <v>22</v>
      </c>
      <c r="J56" s="36">
        <v>13100</v>
      </c>
      <c r="K56" s="36">
        <v>0</v>
      </c>
      <c r="L56" s="89">
        <v>1400</v>
      </c>
      <c r="M56" s="52">
        <f t="shared" si="1"/>
        <v>0</v>
      </c>
      <c r="N56" s="57" cm="1">
        <f t="array" ref="N56">_xlfn.IFS(M56&gt;=1,30,M56&lt;1,M56*30)</f>
        <v>0</v>
      </c>
      <c r="O56" s="54">
        <f t="shared" si="6"/>
        <v>3.275818954738685E-3</v>
      </c>
      <c r="P56" s="52">
        <f t="shared" si="2"/>
        <v>0.414660627182112</v>
      </c>
      <c r="Q56" s="57" cm="1">
        <f t="array" ref="Q56">_xlfn.IFS(P56&gt;=1,30,P56&lt;1,P56*30)</f>
        <v>12.43981881546336</v>
      </c>
      <c r="R56" s="65">
        <f t="shared" si="3"/>
        <v>0</v>
      </c>
      <c r="S56" s="57" cm="1">
        <f t="array" ref="S56">_xlfn.IFS(R56&gt;=0.15,10,R56&lt;0.15,R56/0.15*10)</f>
        <v>0</v>
      </c>
      <c r="T56" s="60"/>
      <c r="U56" s="58"/>
      <c r="V56" s="62">
        <f t="shared" si="4"/>
        <v>12.43981881546336</v>
      </c>
      <c r="W56" s="63" t="str">
        <f t="shared" si="5"/>
        <v>不合格</v>
      </c>
      <c r="X56" s="84"/>
      <c r="Y56" s="84"/>
      <c r="Z56" s="84"/>
      <c r="AA56" s="84"/>
      <c r="AB56" s="84"/>
    </row>
    <row r="57" spans="1:28" ht="24.95" customHeight="1">
      <c r="A57" s="34" t="s">
        <v>64</v>
      </c>
      <c r="B57" s="35">
        <v>54</v>
      </c>
      <c r="C57" s="35">
        <v>20156135</v>
      </c>
      <c r="D57" s="35" t="s">
        <v>768</v>
      </c>
      <c r="E57" s="33">
        <v>98</v>
      </c>
      <c r="F57" s="35" t="s">
        <v>698</v>
      </c>
      <c r="G57" s="35">
        <v>3.6</v>
      </c>
      <c r="H57" s="35">
        <v>0</v>
      </c>
      <c r="I57" s="35">
        <v>5</v>
      </c>
      <c r="J57" s="36">
        <v>200</v>
      </c>
      <c r="K57" s="36">
        <v>1.35</v>
      </c>
      <c r="L57" s="89">
        <v>1400</v>
      </c>
      <c r="M57" s="52">
        <f t="shared" si="1"/>
        <v>2.5714285714285713E-3</v>
      </c>
      <c r="N57" s="57" cm="1">
        <f t="array" ref="N57">_xlfn.IFS(M57&gt;=1,30,M57&lt;1,M57*30)</f>
        <v>7.7142857142857138E-2</v>
      </c>
      <c r="O57" s="54">
        <f t="shared" si="6"/>
        <v>2.0408163265306123E-4</v>
      </c>
      <c r="P57" s="52">
        <f t="shared" si="2"/>
        <v>2.583311805734952E-2</v>
      </c>
      <c r="Q57" s="57" cm="1">
        <f t="array" ref="Q57">_xlfn.IFS(P57&gt;=1,30,P57&lt;1,P57*30)</f>
        <v>0.77499354172048562</v>
      </c>
      <c r="R57" s="65">
        <f t="shared" si="3"/>
        <v>0.375</v>
      </c>
      <c r="S57" s="57" cm="1">
        <f t="array" ref="S57">_xlfn.IFS(R57&gt;=0.15,10,R57&lt;0.15,R57/0.15*10)</f>
        <v>10</v>
      </c>
      <c r="T57" s="60"/>
      <c r="U57" s="58"/>
      <c r="V57" s="62">
        <f t="shared" si="4"/>
        <v>10.852136398863342</v>
      </c>
      <c r="W57" s="63" t="str">
        <f t="shared" si="5"/>
        <v>不合格</v>
      </c>
      <c r="X57" s="84"/>
      <c r="Y57" s="84"/>
      <c r="Z57" s="84"/>
      <c r="AA57" s="84"/>
      <c r="AB57" s="84"/>
    </row>
    <row r="58" spans="1:28" ht="24.95" customHeight="1">
      <c r="A58" s="34" t="s">
        <v>64</v>
      </c>
      <c r="B58" s="35">
        <v>55</v>
      </c>
      <c r="C58" s="35">
        <v>20053065</v>
      </c>
      <c r="D58" s="35" t="s">
        <v>766</v>
      </c>
      <c r="E58" s="33">
        <v>92.897999999999996</v>
      </c>
      <c r="F58" s="35" t="s">
        <v>757</v>
      </c>
      <c r="G58" s="35">
        <v>131</v>
      </c>
      <c r="H58" s="35">
        <v>0</v>
      </c>
      <c r="I58" s="35">
        <v>127</v>
      </c>
      <c r="J58" s="36">
        <v>0</v>
      </c>
      <c r="K58" s="36">
        <v>0</v>
      </c>
      <c r="L58" s="89">
        <v>1400</v>
      </c>
      <c r="M58" s="52">
        <f t="shared" si="1"/>
        <v>9.3571428571428569E-2</v>
      </c>
      <c r="N58" s="57" cm="1">
        <f t="array" ref="N58">_xlfn.IFS(M58&gt;=1,30,M58&lt;1,M58*30)</f>
        <v>2.8071428571428569</v>
      </c>
      <c r="O58" s="54">
        <f t="shared" si="6"/>
        <v>0</v>
      </c>
      <c r="P58" s="52">
        <f t="shared" si="2"/>
        <v>0</v>
      </c>
      <c r="Q58" s="57" cm="1">
        <f t="array" ref="Q58">_xlfn.IFS(P58&gt;=1,30,P58&lt;1,P58*30)</f>
        <v>0</v>
      </c>
      <c r="R58" s="65">
        <f t="shared" si="3"/>
        <v>0</v>
      </c>
      <c r="S58" s="57" cm="1">
        <f t="array" ref="S58">_xlfn.IFS(R58&gt;=0.15,10,R58&lt;0.15,R58/0.15*10)</f>
        <v>0</v>
      </c>
      <c r="T58" s="60"/>
      <c r="U58" s="58"/>
      <c r="V58" s="62">
        <f t="shared" si="4"/>
        <v>2.8071428571428569</v>
      </c>
      <c r="W58" s="63" t="str">
        <f t="shared" si="5"/>
        <v>不合格</v>
      </c>
      <c r="X58" s="84"/>
      <c r="Y58" s="84"/>
      <c r="Z58" s="84"/>
      <c r="AA58" s="84"/>
      <c r="AB58" s="84"/>
    </row>
    <row r="59" spans="1:28" ht="24.95" customHeight="1">
      <c r="A59" s="34" t="s">
        <v>64</v>
      </c>
      <c r="B59" s="35">
        <v>56</v>
      </c>
      <c r="C59" s="35">
        <v>20151038</v>
      </c>
      <c r="D59" s="35" t="s">
        <v>721</v>
      </c>
      <c r="E59" s="33">
        <v>46.8</v>
      </c>
      <c r="F59" s="35" t="s">
        <v>712</v>
      </c>
      <c r="G59" s="35">
        <v>0</v>
      </c>
      <c r="H59" s="35">
        <v>0</v>
      </c>
      <c r="I59" s="35">
        <v>0</v>
      </c>
      <c r="J59" s="36">
        <v>0</v>
      </c>
      <c r="K59" s="36">
        <v>0</v>
      </c>
      <c r="L59" s="89">
        <v>1400</v>
      </c>
      <c r="M59" s="52">
        <f t="shared" si="1"/>
        <v>0</v>
      </c>
      <c r="N59" s="57" cm="1">
        <f t="array" ref="N59">_xlfn.IFS(M59&gt;=1,30,M59&lt;1,M59*30)</f>
        <v>0</v>
      </c>
      <c r="O59" s="54">
        <f t="shared" si="6"/>
        <v>0</v>
      </c>
      <c r="P59" s="52">
        <f t="shared" si="2"/>
        <v>0</v>
      </c>
      <c r="Q59" s="57" cm="1">
        <f t="array" ref="Q59">_xlfn.IFS(P59&gt;=1,30,P59&lt;1,P59*30)</f>
        <v>0</v>
      </c>
      <c r="R59" s="65">
        <f t="shared" si="3"/>
        <v>0</v>
      </c>
      <c r="S59" s="57" cm="1">
        <f t="array" ref="S59">_xlfn.IFS(R59&gt;=0.15,10,R59&lt;0.15,R59/0.15*10)</f>
        <v>0</v>
      </c>
      <c r="T59" s="60"/>
      <c r="U59" s="58"/>
      <c r="V59" s="62">
        <f t="shared" si="4"/>
        <v>0</v>
      </c>
      <c r="W59" s="63" t="str">
        <f t="shared" si="5"/>
        <v>不合格</v>
      </c>
      <c r="X59" s="84"/>
      <c r="Y59" s="84"/>
      <c r="Z59" s="84"/>
      <c r="AA59" s="84"/>
      <c r="AB59" s="84"/>
    </row>
    <row r="60" spans="1:28" ht="24.95" customHeight="1">
      <c r="A60" s="34" t="s">
        <v>64</v>
      </c>
      <c r="B60" s="35">
        <v>57</v>
      </c>
      <c r="C60" s="35">
        <v>20156953</v>
      </c>
      <c r="D60" s="35" t="s">
        <v>750</v>
      </c>
      <c r="E60" s="33">
        <v>69.400000000000006</v>
      </c>
      <c r="F60" s="35" t="s">
        <v>751</v>
      </c>
      <c r="G60" s="35">
        <v>628.16999999999996</v>
      </c>
      <c r="H60" s="35">
        <v>0</v>
      </c>
      <c r="I60" s="35">
        <v>58</v>
      </c>
      <c r="J60" s="36">
        <v>0</v>
      </c>
      <c r="K60" s="36">
        <v>0</v>
      </c>
      <c r="L60" s="89">
        <v>800</v>
      </c>
      <c r="M60" s="52">
        <f t="shared" si="1"/>
        <v>0.78521249999999998</v>
      </c>
      <c r="N60" s="57" cm="1">
        <f t="array" ref="N60">_xlfn.IFS(M60&gt;=1,30,M60&lt;1,M60*30)</f>
        <v>23.556374999999999</v>
      </c>
      <c r="O60" s="54">
        <f t="shared" si="6"/>
        <v>0</v>
      </c>
      <c r="P60" s="52">
        <f t="shared" si="2"/>
        <v>0</v>
      </c>
      <c r="Q60" s="57" cm="1">
        <f t="array" ref="Q60">_xlfn.IFS(P60&gt;=1,30,P60&lt;1,P60*30)</f>
        <v>0</v>
      </c>
      <c r="R60" s="65">
        <f t="shared" si="3"/>
        <v>0</v>
      </c>
      <c r="S60" s="57" cm="1">
        <f t="array" ref="S60">_xlfn.IFS(R60&gt;=0.15,10,R60&lt;0.15,R60/0.15*10)</f>
        <v>0</v>
      </c>
      <c r="T60" s="60"/>
      <c r="U60" s="58"/>
      <c r="V60" s="62">
        <f t="shared" si="4"/>
        <v>23.556374999999999</v>
      </c>
      <c r="W60" s="63" t="str">
        <f t="shared" si="5"/>
        <v>不合格</v>
      </c>
      <c r="X60" s="84"/>
      <c r="Y60" s="84"/>
      <c r="Z60" s="84"/>
      <c r="AA60" s="84"/>
      <c r="AB60" s="84"/>
    </row>
    <row r="61" spans="1:28" ht="24.95" customHeight="1">
      <c r="A61" s="34" t="s">
        <v>64</v>
      </c>
      <c r="B61" s="35">
        <v>58</v>
      </c>
      <c r="C61" s="35">
        <v>20158142</v>
      </c>
      <c r="D61" s="35" t="s">
        <v>772</v>
      </c>
      <c r="E61" s="33">
        <v>116</v>
      </c>
      <c r="F61" s="35" t="s">
        <v>681</v>
      </c>
      <c r="G61" s="35">
        <v>1737.98</v>
      </c>
      <c r="H61" s="35">
        <v>0</v>
      </c>
      <c r="I61" s="35">
        <v>9</v>
      </c>
      <c r="J61" s="36">
        <v>0</v>
      </c>
      <c r="K61" s="36">
        <v>0</v>
      </c>
      <c r="L61" s="89">
        <v>1400</v>
      </c>
      <c r="M61" s="52">
        <f t="shared" si="1"/>
        <v>1.2414142857142858</v>
      </c>
      <c r="N61" s="57" cm="1">
        <f t="array" ref="N61">_xlfn.IFS(M61&gt;=1,30,M61&lt;1,M61*30)</f>
        <v>30</v>
      </c>
      <c r="O61" s="54">
        <f t="shared" si="6"/>
        <v>0</v>
      </c>
      <c r="P61" s="52">
        <f t="shared" si="2"/>
        <v>0</v>
      </c>
      <c r="Q61" s="57" cm="1">
        <f t="array" ref="Q61">_xlfn.IFS(P61&gt;=1,30,P61&lt;1,P61*30)</f>
        <v>0</v>
      </c>
      <c r="R61" s="65">
        <f t="shared" si="3"/>
        <v>0</v>
      </c>
      <c r="S61" s="57" cm="1">
        <f t="array" ref="S61">_xlfn.IFS(R61&gt;=0.15,10,R61&lt;0.15,R61/0.15*10)</f>
        <v>0</v>
      </c>
      <c r="T61" s="60"/>
      <c r="U61" s="58"/>
      <c r="V61" s="62">
        <f t="shared" si="4"/>
        <v>30</v>
      </c>
      <c r="W61" s="63" t="str">
        <f t="shared" si="5"/>
        <v>不合格</v>
      </c>
      <c r="X61" s="84"/>
      <c r="Y61" s="84"/>
      <c r="Z61" s="84"/>
      <c r="AA61" s="84"/>
      <c r="AB61" s="84"/>
    </row>
    <row r="62" spans="1:28" ht="24.95" customHeight="1">
      <c r="A62" s="34" t="s">
        <v>64</v>
      </c>
      <c r="B62" s="35">
        <v>59</v>
      </c>
      <c r="C62" s="35">
        <v>20142275</v>
      </c>
      <c r="D62" s="35" t="s">
        <v>789</v>
      </c>
      <c r="E62" s="33">
        <v>290.16357200000004</v>
      </c>
      <c r="F62" s="35" t="s">
        <v>790</v>
      </c>
      <c r="G62" s="35">
        <v>659.04</v>
      </c>
      <c r="H62" s="35">
        <v>0</v>
      </c>
      <c r="I62" s="35">
        <v>69</v>
      </c>
      <c r="J62" s="36">
        <v>0</v>
      </c>
      <c r="K62" s="36">
        <v>0</v>
      </c>
      <c r="L62" s="89">
        <v>1400</v>
      </c>
      <c r="M62" s="52">
        <f t="shared" si="1"/>
        <v>0.47074285714285713</v>
      </c>
      <c r="N62" s="57" cm="1">
        <f t="array" ref="N62">_xlfn.IFS(M62&gt;=1,30,M62&lt;1,M62*30)</f>
        <v>14.122285714285713</v>
      </c>
      <c r="O62" s="54">
        <f t="shared" si="6"/>
        <v>0</v>
      </c>
      <c r="P62" s="52">
        <f t="shared" si="2"/>
        <v>0</v>
      </c>
      <c r="Q62" s="57" cm="1">
        <f t="array" ref="Q62">_xlfn.IFS(P62&gt;=1,30,P62&lt;1,P62*30)</f>
        <v>0</v>
      </c>
      <c r="R62" s="65">
        <f t="shared" si="3"/>
        <v>0</v>
      </c>
      <c r="S62" s="57" cm="1">
        <f t="array" ref="S62">_xlfn.IFS(R62&gt;=0.15,10,R62&lt;0.15,R62/0.15*10)</f>
        <v>0</v>
      </c>
      <c r="T62" s="60"/>
      <c r="U62" s="58"/>
      <c r="V62" s="62">
        <f t="shared" si="4"/>
        <v>14.122285714285713</v>
      </c>
      <c r="W62" s="63" t="str">
        <f t="shared" si="5"/>
        <v>不合格</v>
      </c>
      <c r="X62" s="84"/>
      <c r="Y62" s="84"/>
      <c r="Z62" s="84"/>
      <c r="AA62" s="84"/>
      <c r="AB62" s="84"/>
    </row>
    <row r="63" spans="1:28" ht="24.95" customHeight="1">
      <c r="A63" s="34" t="s">
        <v>64</v>
      </c>
      <c r="B63" s="35">
        <v>60</v>
      </c>
      <c r="C63" s="35" t="s">
        <v>1222</v>
      </c>
      <c r="D63" s="35" t="s">
        <v>552</v>
      </c>
      <c r="E63" s="33">
        <v>40</v>
      </c>
      <c r="F63" s="35" t="s">
        <v>696</v>
      </c>
      <c r="G63" s="35">
        <v>0</v>
      </c>
      <c r="H63" s="35">
        <v>0</v>
      </c>
      <c r="I63" s="35">
        <v>0</v>
      </c>
      <c r="J63" s="36">
        <v>0</v>
      </c>
      <c r="K63" s="36">
        <v>0</v>
      </c>
      <c r="L63" s="89">
        <v>1400</v>
      </c>
      <c r="M63" s="52">
        <f t="shared" si="1"/>
        <v>0</v>
      </c>
      <c r="N63" s="57" cm="1">
        <f t="array" ref="N63">_xlfn.IFS(M63&gt;=1,30,M63&lt;1,M63*30)</f>
        <v>0</v>
      </c>
      <c r="O63" s="54">
        <f t="shared" si="6"/>
        <v>0</v>
      </c>
      <c r="P63" s="52">
        <f t="shared" si="2"/>
        <v>0</v>
      </c>
      <c r="Q63" s="57" cm="1">
        <f t="array" ref="Q63">_xlfn.IFS(P63&gt;=1,30,P63&lt;1,P63*30)</f>
        <v>0</v>
      </c>
      <c r="R63" s="65">
        <f t="shared" si="3"/>
        <v>0</v>
      </c>
      <c r="S63" s="57" cm="1">
        <f t="array" ref="S63">_xlfn.IFS(R63&gt;=0.15,10,R63&lt;0.15,R63/0.15*10)</f>
        <v>0</v>
      </c>
      <c r="T63" s="60"/>
      <c r="U63" s="58"/>
      <c r="V63" s="62">
        <f t="shared" si="4"/>
        <v>0</v>
      </c>
      <c r="W63" s="63" t="str">
        <f t="shared" si="5"/>
        <v>不合格</v>
      </c>
      <c r="X63" s="84"/>
      <c r="Y63" s="84"/>
      <c r="Z63" s="84"/>
      <c r="AA63" s="84"/>
      <c r="AB63" s="84"/>
    </row>
    <row r="64" spans="1:28" ht="24.95" customHeight="1">
      <c r="A64" s="34" t="s">
        <v>64</v>
      </c>
      <c r="B64" s="35">
        <v>61</v>
      </c>
      <c r="C64" s="35" t="s">
        <v>1243</v>
      </c>
      <c r="D64" s="35" t="s">
        <v>152</v>
      </c>
      <c r="E64" s="33">
        <v>58.9</v>
      </c>
      <c r="F64" s="35" t="s">
        <v>703</v>
      </c>
      <c r="G64" s="35">
        <v>7120.42</v>
      </c>
      <c r="H64" s="35">
        <v>0</v>
      </c>
      <c r="I64" s="35">
        <v>0</v>
      </c>
      <c r="J64" s="36">
        <v>300</v>
      </c>
      <c r="K64" s="36">
        <v>0</v>
      </c>
      <c r="L64" s="89">
        <v>1400</v>
      </c>
      <c r="M64" s="52">
        <f t="shared" si="1"/>
        <v>5.0860142857142856</v>
      </c>
      <c r="N64" s="57" cm="1">
        <f t="array" ref="N64">_xlfn.IFS(M64&gt;=1,30,M64&lt;1,M64*30)</f>
        <v>30</v>
      </c>
      <c r="O64" s="54">
        <f t="shared" si="6"/>
        <v>5.0933786078098469E-4</v>
      </c>
      <c r="P64" s="52">
        <f t="shared" si="2"/>
        <v>6.4473146934301853E-2</v>
      </c>
      <c r="Q64" s="57" cm="1">
        <f t="array" ref="Q64">_xlfn.IFS(P64&gt;=1,30,P64&lt;1,P64*30)</f>
        <v>1.9341944080290556</v>
      </c>
      <c r="R64" s="65">
        <f t="shared" si="3"/>
        <v>0</v>
      </c>
      <c r="S64" s="57" cm="1">
        <f t="array" ref="S64">_xlfn.IFS(R64&gt;=0.15,10,R64&lt;0.15,R64/0.15*10)</f>
        <v>0</v>
      </c>
      <c r="T64" s="60"/>
      <c r="U64" s="58"/>
      <c r="V64" s="62">
        <f t="shared" si="4"/>
        <v>31.934194408029057</v>
      </c>
      <c r="W64" s="63" t="str">
        <f t="shared" si="5"/>
        <v>不合格</v>
      </c>
      <c r="X64" s="84"/>
      <c r="Y64" s="84"/>
      <c r="Z64" s="84"/>
      <c r="AA64" s="84"/>
      <c r="AB64" s="84"/>
    </row>
    <row r="65" spans="1:28" ht="24.95" customHeight="1">
      <c r="A65" s="34" t="s">
        <v>64</v>
      </c>
      <c r="B65" s="35">
        <v>62</v>
      </c>
      <c r="C65" s="35">
        <v>20152322</v>
      </c>
      <c r="D65" s="35" t="s">
        <v>735</v>
      </c>
      <c r="E65" s="33">
        <v>56.8</v>
      </c>
      <c r="F65" s="35" t="s">
        <v>736</v>
      </c>
      <c r="G65" s="35">
        <v>361.11</v>
      </c>
      <c r="H65" s="35">
        <v>0</v>
      </c>
      <c r="I65" s="35">
        <v>100</v>
      </c>
      <c r="J65" s="36">
        <v>0</v>
      </c>
      <c r="K65" s="36">
        <v>0</v>
      </c>
      <c r="L65" s="89">
        <v>1400</v>
      </c>
      <c r="M65" s="52">
        <f t="shared" si="1"/>
        <v>0.25793571428571427</v>
      </c>
      <c r="N65" s="57" cm="1">
        <f t="array" ref="N65">_xlfn.IFS(M65&gt;=1,30,M65&lt;1,M65*30)</f>
        <v>7.7380714285714278</v>
      </c>
      <c r="O65" s="54">
        <f t="shared" si="6"/>
        <v>0</v>
      </c>
      <c r="P65" s="52">
        <f t="shared" si="2"/>
        <v>0</v>
      </c>
      <c r="Q65" s="57" cm="1">
        <f t="array" ref="Q65">_xlfn.IFS(P65&gt;=1,30,P65&lt;1,P65*30)</f>
        <v>0</v>
      </c>
      <c r="R65" s="65">
        <f t="shared" si="3"/>
        <v>0</v>
      </c>
      <c r="S65" s="57" cm="1">
        <f t="array" ref="S65">_xlfn.IFS(R65&gt;=0.15,10,R65&lt;0.15,R65/0.15*10)</f>
        <v>0</v>
      </c>
      <c r="T65" s="60"/>
      <c r="U65" s="58"/>
      <c r="V65" s="62">
        <f t="shared" si="4"/>
        <v>7.7380714285714278</v>
      </c>
      <c r="W65" s="63" t="str">
        <f t="shared" si="5"/>
        <v>不合格</v>
      </c>
      <c r="X65" s="84"/>
      <c r="Y65" s="84"/>
      <c r="Z65" s="84"/>
      <c r="AA65" s="84"/>
      <c r="AB65" s="84"/>
    </row>
    <row r="66" spans="1:28" ht="24.95" customHeight="1">
      <c r="A66" s="34" t="s">
        <v>64</v>
      </c>
      <c r="B66" s="35">
        <v>63</v>
      </c>
      <c r="C66" s="35">
        <v>20133558</v>
      </c>
      <c r="D66" s="35" t="s">
        <v>707</v>
      </c>
      <c r="E66" s="33">
        <v>44</v>
      </c>
      <c r="F66" s="35" t="s">
        <v>708</v>
      </c>
      <c r="G66" s="35">
        <v>5133.66</v>
      </c>
      <c r="H66" s="35">
        <v>0</v>
      </c>
      <c r="I66" s="35">
        <v>157</v>
      </c>
      <c r="J66" s="36">
        <v>0</v>
      </c>
      <c r="K66" s="36">
        <v>0</v>
      </c>
      <c r="L66" s="89">
        <v>1400</v>
      </c>
      <c r="M66" s="52">
        <f t="shared" si="1"/>
        <v>3.6669</v>
      </c>
      <c r="N66" s="57" cm="1">
        <f t="array" ref="N66">_xlfn.IFS(M66&gt;=1,30,M66&lt;1,M66*30)</f>
        <v>30</v>
      </c>
      <c r="O66" s="54">
        <f t="shared" si="6"/>
        <v>0</v>
      </c>
      <c r="P66" s="52">
        <f t="shared" si="2"/>
        <v>0</v>
      </c>
      <c r="Q66" s="57" cm="1">
        <f t="array" ref="Q66">_xlfn.IFS(P66&gt;=1,30,P66&lt;1,P66*30)</f>
        <v>0</v>
      </c>
      <c r="R66" s="65">
        <f t="shared" si="3"/>
        <v>0</v>
      </c>
      <c r="S66" s="57" cm="1">
        <f t="array" ref="S66">_xlfn.IFS(R66&gt;=0.15,10,R66&lt;0.15,R66/0.15*10)</f>
        <v>0</v>
      </c>
      <c r="T66" s="60"/>
      <c r="U66" s="58"/>
      <c r="V66" s="62">
        <f t="shared" si="4"/>
        <v>30</v>
      </c>
      <c r="W66" s="63" t="str">
        <f t="shared" si="5"/>
        <v>不合格</v>
      </c>
      <c r="X66" s="84"/>
      <c r="Y66" s="84"/>
      <c r="Z66" s="84"/>
      <c r="AA66" s="84"/>
      <c r="AB66" s="84"/>
    </row>
    <row r="67" spans="1:28" ht="24.95" customHeight="1">
      <c r="A67" s="34" t="s">
        <v>64</v>
      </c>
      <c r="B67" s="35">
        <v>64</v>
      </c>
      <c r="C67" s="35">
        <v>20100522</v>
      </c>
      <c r="D67" s="35" t="s">
        <v>716</v>
      </c>
      <c r="E67" s="33">
        <v>46.5</v>
      </c>
      <c r="F67" s="35" t="s">
        <v>717</v>
      </c>
      <c r="G67" s="35">
        <v>759.38</v>
      </c>
      <c r="H67" s="35">
        <v>0</v>
      </c>
      <c r="I67" s="35">
        <v>60</v>
      </c>
      <c r="J67" s="36">
        <v>0</v>
      </c>
      <c r="K67" s="36">
        <v>0</v>
      </c>
      <c r="L67" s="89">
        <v>1400</v>
      </c>
      <c r="M67" s="52">
        <f t="shared" si="1"/>
        <v>0.54241428571428574</v>
      </c>
      <c r="N67" s="57" cm="1">
        <f t="array" ref="N67">_xlfn.IFS(M67&gt;=1,30,M67&lt;1,M67*30)</f>
        <v>16.272428571428573</v>
      </c>
      <c r="O67" s="54">
        <f t="shared" ref="O67:O90" si="7">J67/E67/10000</f>
        <v>0</v>
      </c>
      <c r="P67" s="52">
        <f t="shared" si="2"/>
        <v>0</v>
      </c>
      <c r="Q67" s="57" cm="1">
        <f t="array" ref="Q67">_xlfn.IFS(P67&gt;=1,30,P67&lt;1,P67*30)</f>
        <v>0</v>
      </c>
      <c r="R67" s="65">
        <f t="shared" si="3"/>
        <v>0</v>
      </c>
      <c r="S67" s="57" cm="1">
        <f t="array" ref="S67">_xlfn.IFS(R67&gt;=0.15,10,R67&lt;0.15,R67/0.15*10)</f>
        <v>0</v>
      </c>
      <c r="T67" s="60"/>
      <c r="U67" s="58"/>
      <c r="V67" s="62">
        <f t="shared" si="4"/>
        <v>16.272428571428573</v>
      </c>
      <c r="W67" s="63" t="str">
        <f t="shared" si="5"/>
        <v>不合格</v>
      </c>
      <c r="X67" s="84"/>
      <c r="Y67" s="84"/>
      <c r="Z67" s="84"/>
      <c r="AA67" s="84"/>
      <c r="AB67" s="84"/>
    </row>
    <row r="68" spans="1:28" ht="24.95" customHeight="1">
      <c r="A68" s="34" t="s">
        <v>64</v>
      </c>
      <c r="B68" s="35">
        <v>65</v>
      </c>
      <c r="C68" s="35">
        <v>20156419</v>
      </c>
      <c r="D68" s="35" t="s">
        <v>706</v>
      </c>
      <c r="E68" s="33">
        <v>43.7866</v>
      </c>
      <c r="F68" s="35" t="s">
        <v>696</v>
      </c>
      <c r="G68" s="35">
        <v>0</v>
      </c>
      <c r="H68" s="35">
        <v>0</v>
      </c>
      <c r="I68" s="35">
        <v>0</v>
      </c>
      <c r="J68" s="36">
        <v>0</v>
      </c>
      <c r="K68" s="36">
        <v>0</v>
      </c>
      <c r="L68" s="89">
        <v>1400</v>
      </c>
      <c r="M68" s="52">
        <f t="shared" ref="M68:M90" si="8">G68/L68</f>
        <v>0</v>
      </c>
      <c r="N68" s="57" cm="1">
        <f t="array" ref="N68">_xlfn.IFS(M68&gt;=1,30,M68&lt;1,M68*30)</f>
        <v>0</v>
      </c>
      <c r="O68" s="54">
        <f t="shared" si="7"/>
        <v>0</v>
      </c>
      <c r="P68" s="52">
        <f t="shared" ref="P68:P90" si="9">O68/0.0079</f>
        <v>0</v>
      </c>
      <c r="Q68" s="57" cm="1">
        <f t="array" ref="Q68">_xlfn.IFS(P68&gt;=1,30,P68&lt;1,P68*30)</f>
        <v>0</v>
      </c>
      <c r="R68" s="65">
        <f t="shared" ref="R68:R90" si="10">IF(G68=0,0,K68/G68)</f>
        <v>0</v>
      </c>
      <c r="S68" s="57" cm="1">
        <f t="array" ref="S68">_xlfn.IFS(R68&gt;=0.15,10,R68&lt;0.15,R68/0.15*10)</f>
        <v>0</v>
      </c>
      <c r="T68" s="60"/>
      <c r="U68" s="58"/>
      <c r="V68" s="62">
        <f t="shared" ref="V68:V90" si="11">N68+Q68+S68+U68</f>
        <v>0</v>
      </c>
      <c r="W68" s="63" t="str">
        <f t="shared" ref="W68:W90" si="12">IF(V68&gt;=90,"优秀",IF(V68&gt;=75,"良好",IF(V68&gt;=60,"合格",IF(V68&lt;60,"不合格"))))</f>
        <v>不合格</v>
      </c>
      <c r="X68" s="84"/>
      <c r="Y68" s="84"/>
      <c r="Z68" s="84"/>
      <c r="AA68" s="84"/>
      <c r="AB68" s="84"/>
    </row>
    <row r="69" spans="1:28" ht="24.95" customHeight="1">
      <c r="A69" s="34" t="s">
        <v>64</v>
      </c>
      <c r="B69" s="35">
        <v>66</v>
      </c>
      <c r="C69" s="35">
        <v>20156418</v>
      </c>
      <c r="D69" s="35" t="s">
        <v>769</v>
      </c>
      <c r="E69" s="33">
        <v>104.92</v>
      </c>
      <c r="F69" s="35" t="s">
        <v>696</v>
      </c>
      <c r="G69" s="35">
        <v>0</v>
      </c>
      <c r="H69" s="35">
        <v>0</v>
      </c>
      <c r="I69" s="35">
        <v>0</v>
      </c>
      <c r="J69" s="36">
        <v>0</v>
      </c>
      <c r="K69" s="36">
        <v>0</v>
      </c>
      <c r="L69" s="89">
        <v>1400</v>
      </c>
      <c r="M69" s="52">
        <f t="shared" si="8"/>
        <v>0</v>
      </c>
      <c r="N69" s="57" cm="1">
        <f t="array" ref="N69">_xlfn.IFS(M69&gt;=1,30,M69&lt;1,M69*30)</f>
        <v>0</v>
      </c>
      <c r="O69" s="54">
        <f t="shared" si="7"/>
        <v>0</v>
      </c>
      <c r="P69" s="52">
        <f t="shared" si="9"/>
        <v>0</v>
      </c>
      <c r="Q69" s="57" cm="1">
        <f t="array" ref="Q69">_xlfn.IFS(P69&gt;=1,30,P69&lt;1,P69*30)</f>
        <v>0</v>
      </c>
      <c r="R69" s="65">
        <f t="shared" si="10"/>
        <v>0</v>
      </c>
      <c r="S69" s="57" cm="1">
        <f t="array" ref="S69">_xlfn.IFS(R69&gt;=0.15,10,R69&lt;0.15,R69/0.15*10)</f>
        <v>0</v>
      </c>
      <c r="T69" s="60"/>
      <c r="U69" s="58"/>
      <c r="V69" s="62">
        <f t="shared" si="11"/>
        <v>0</v>
      </c>
      <c r="W69" s="63" t="str">
        <f t="shared" si="12"/>
        <v>不合格</v>
      </c>
      <c r="X69" s="84"/>
      <c r="Y69" s="84"/>
      <c r="Z69" s="84"/>
      <c r="AA69" s="84"/>
      <c r="AB69" s="84"/>
    </row>
    <row r="70" spans="1:28" ht="24.95" customHeight="1">
      <c r="A70" s="34" t="s">
        <v>64</v>
      </c>
      <c r="B70" s="35">
        <v>67</v>
      </c>
      <c r="C70" s="35" t="s">
        <v>1239</v>
      </c>
      <c r="D70" s="35" t="s">
        <v>730</v>
      </c>
      <c r="E70" s="33">
        <v>52</v>
      </c>
      <c r="F70" s="35" t="s">
        <v>731</v>
      </c>
      <c r="G70" s="35">
        <v>2137.92</v>
      </c>
      <c r="H70" s="35">
        <v>0</v>
      </c>
      <c r="I70" s="35">
        <v>26</v>
      </c>
      <c r="J70" s="36">
        <v>160</v>
      </c>
      <c r="K70" s="36">
        <v>0</v>
      </c>
      <c r="L70" s="89">
        <v>1400</v>
      </c>
      <c r="M70" s="52">
        <f t="shared" si="8"/>
        <v>1.5270857142857144</v>
      </c>
      <c r="N70" s="57" cm="1">
        <f t="array" ref="N70">_xlfn.IFS(M70&gt;=1,30,M70&lt;1,M70*30)</f>
        <v>30</v>
      </c>
      <c r="O70" s="54">
        <f t="shared" si="7"/>
        <v>3.076923076923077E-4</v>
      </c>
      <c r="P70" s="52">
        <f t="shared" si="9"/>
        <v>3.8948393378773122E-2</v>
      </c>
      <c r="Q70" s="57" cm="1">
        <f t="array" ref="Q70">_xlfn.IFS(P70&gt;=1,30,P70&lt;1,P70*30)</f>
        <v>1.1684518013631937</v>
      </c>
      <c r="R70" s="65">
        <f t="shared" si="10"/>
        <v>0</v>
      </c>
      <c r="S70" s="57" cm="1">
        <f t="array" ref="S70">_xlfn.IFS(R70&gt;=0.15,10,R70&lt;0.15,R70/0.15*10)</f>
        <v>0</v>
      </c>
      <c r="T70" s="60"/>
      <c r="U70" s="58"/>
      <c r="V70" s="62">
        <f t="shared" si="11"/>
        <v>31.168451801363194</v>
      </c>
      <c r="W70" s="63" t="str">
        <f t="shared" si="12"/>
        <v>不合格</v>
      </c>
      <c r="X70" s="84"/>
      <c r="Y70" s="84"/>
      <c r="Z70" s="84"/>
      <c r="AA70" s="84"/>
      <c r="AB70" s="84"/>
    </row>
    <row r="71" spans="1:28" ht="24.95" customHeight="1">
      <c r="A71" s="34" t="s">
        <v>64</v>
      </c>
      <c r="B71" s="35">
        <v>68</v>
      </c>
      <c r="C71" s="35" t="s">
        <v>1226</v>
      </c>
      <c r="D71" s="35" t="s">
        <v>702</v>
      </c>
      <c r="E71" s="33">
        <v>41.88</v>
      </c>
      <c r="F71" s="35" t="s">
        <v>703</v>
      </c>
      <c r="G71" s="35">
        <v>6131.6</v>
      </c>
      <c r="H71" s="35">
        <v>0</v>
      </c>
      <c r="I71" s="35">
        <v>0</v>
      </c>
      <c r="J71" s="36">
        <v>1000</v>
      </c>
      <c r="K71" s="36">
        <v>0</v>
      </c>
      <c r="L71" s="89">
        <v>1400</v>
      </c>
      <c r="M71" s="52">
        <f t="shared" si="8"/>
        <v>4.3797142857142859</v>
      </c>
      <c r="N71" s="57" cm="1">
        <f t="array" ref="N71">_xlfn.IFS(M71&gt;=1,30,M71&lt;1,M71*30)</f>
        <v>30</v>
      </c>
      <c r="O71" s="54">
        <f t="shared" si="7"/>
        <v>2.3877745940783187E-3</v>
      </c>
      <c r="P71" s="52">
        <f t="shared" si="9"/>
        <v>0.30224994861750865</v>
      </c>
      <c r="Q71" s="57" cm="1">
        <f t="array" ref="Q71">_xlfn.IFS(P71&gt;=1,30,P71&lt;1,P71*30)</f>
        <v>9.0674984585252592</v>
      </c>
      <c r="R71" s="65">
        <f t="shared" si="10"/>
        <v>0</v>
      </c>
      <c r="S71" s="57" cm="1">
        <f t="array" ref="S71">_xlfn.IFS(R71&gt;=0.15,10,R71&lt;0.15,R71/0.15*10)</f>
        <v>0</v>
      </c>
      <c r="T71" s="60"/>
      <c r="U71" s="58"/>
      <c r="V71" s="62">
        <f t="shared" si="11"/>
        <v>39.067498458525257</v>
      </c>
      <c r="W71" s="63" t="str">
        <f t="shared" si="12"/>
        <v>不合格</v>
      </c>
      <c r="X71" s="84"/>
      <c r="Y71" s="84"/>
      <c r="Z71" s="84"/>
      <c r="AA71" s="84"/>
      <c r="AB71" s="84"/>
    </row>
    <row r="72" spans="1:28" ht="24.95" customHeight="1">
      <c r="A72" s="34" t="s">
        <v>64</v>
      </c>
      <c r="B72" s="35">
        <v>69</v>
      </c>
      <c r="C72" s="35">
        <v>20134704</v>
      </c>
      <c r="D72" s="35" t="s">
        <v>23</v>
      </c>
      <c r="E72" s="33">
        <v>52</v>
      </c>
      <c r="F72" s="35" t="s">
        <v>681</v>
      </c>
      <c r="G72" s="35">
        <v>0</v>
      </c>
      <c r="H72" s="35">
        <v>0</v>
      </c>
      <c r="I72" s="35">
        <v>0</v>
      </c>
      <c r="J72" s="36">
        <v>0</v>
      </c>
      <c r="K72" s="36">
        <v>0</v>
      </c>
      <c r="L72" s="89">
        <v>1400</v>
      </c>
      <c r="M72" s="52">
        <f t="shared" si="8"/>
        <v>0</v>
      </c>
      <c r="N72" s="57" cm="1">
        <f t="array" ref="N72">_xlfn.IFS(M72&gt;=1,30,M72&lt;1,M72*30)</f>
        <v>0</v>
      </c>
      <c r="O72" s="54">
        <f t="shared" si="7"/>
        <v>0</v>
      </c>
      <c r="P72" s="52">
        <f t="shared" si="9"/>
        <v>0</v>
      </c>
      <c r="Q72" s="57" cm="1">
        <f t="array" ref="Q72">_xlfn.IFS(P72&gt;=1,30,P72&lt;1,P72*30)</f>
        <v>0</v>
      </c>
      <c r="R72" s="65">
        <f t="shared" si="10"/>
        <v>0</v>
      </c>
      <c r="S72" s="57" cm="1">
        <f t="array" ref="S72">_xlfn.IFS(R72&gt;=0.15,10,R72&lt;0.15,R72/0.15*10)</f>
        <v>0</v>
      </c>
      <c r="T72" s="60"/>
      <c r="U72" s="58"/>
      <c r="V72" s="62">
        <f t="shared" si="11"/>
        <v>0</v>
      </c>
      <c r="W72" s="63" t="str">
        <f t="shared" si="12"/>
        <v>不合格</v>
      </c>
      <c r="X72" s="84"/>
      <c r="Y72" s="84"/>
      <c r="Z72" s="84"/>
      <c r="AA72" s="84"/>
      <c r="AB72" s="84"/>
    </row>
    <row r="73" spans="1:28" ht="24.95" customHeight="1">
      <c r="A73" s="34" t="s">
        <v>64</v>
      </c>
      <c r="B73" s="35">
        <v>70</v>
      </c>
      <c r="C73" s="35">
        <v>20144068</v>
      </c>
      <c r="D73" s="35" t="s">
        <v>734</v>
      </c>
      <c r="E73" s="33">
        <v>54.9</v>
      </c>
      <c r="F73" s="35" t="s">
        <v>686</v>
      </c>
      <c r="G73" s="35">
        <v>0</v>
      </c>
      <c r="H73" s="35">
        <v>1</v>
      </c>
      <c r="I73" s="35">
        <v>83</v>
      </c>
      <c r="J73" s="36">
        <v>2050</v>
      </c>
      <c r="K73" s="36">
        <v>0</v>
      </c>
      <c r="L73" s="89">
        <v>1400</v>
      </c>
      <c r="M73" s="52">
        <f t="shared" si="8"/>
        <v>0</v>
      </c>
      <c r="N73" s="57" cm="1">
        <f t="array" ref="N73">_xlfn.IFS(M73&gt;=1,30,M73&lt;1,M73*30)</f>
        <v>0</v>
      </c>
      <c r="O73" s="54">
        <f t="shared" si="7"/>
        <v>3.7340619307832425E-3</v>
      </c>
      <c r="P73" s="52">
        <f t="shared" si="9"/>
        <v>0.47266606718775217</v>
      </c>
      <c r="Q73" s="57" cm="1">
        <f t="array" ref="Q73">_xlfn.IFS(P73&gt;=1,30,P73&lt;1,P73*30)</f>
        <v>14.179982015632564</v>
      </c>
      <c r="R73" s="65">
        <f t="shared" si="10"/>
        <v>0</v>
      </c>
      <c r="S73" s="57" cm="1">
        <f t="array" ref="S73">_xlfn.IFS(R73&gt;=0.15,10,R73&lt;0.15,R73/0.15*10)</f>
        <v>0</v>
      </c>
      <c r="T73" s="60"/>
      <c r="U73" s="58"/>
      <c r="V73" s="62">
        <f t="shared" si="11"/>
        <v>14.179982015632564</v>
      </c>
      <c r="W73" s="63" t="str">
        <f t="shared" si="12"/>
        <v>不合格</v>
      </c>
      <c r="X73" s="84"/>
      <c r="Y73" s="84"/>
      <c r="Z73" s="84"/>
      <c r="AA73" s="84"/>
      <c r="AB73" s="84"/>
    </row>
    <row r="74" spans="1:28" ht="24.95" customHeight="1">
      <c r="A74" s="34" t="s">
        <v>64</v>
      </c>
      <c r="B74" s="35">
        <v>71</v>
      </c>
      <c r="C74" s="35">
        <v>20133409</v>
      </c>
      <c r="D74" s="35" t="s">
        <v>791</v>
      </c>
      <c r="E74" s="33">
        <v>384.4</v>
      </c>
      <c r="F74" s="35" t="s">
        <v>681</v>
      </c>
      <c r="G74" s="35">
        <v>0</v>
      </c>
      <c r="H74" s="35">
        <v>0</v>
      </c>
      <c r="I74" s="35">
        <v>0</v>
      </c>
      <c r="J74" s="36">
        <v>0</v>
      </c>
      <c r="K74" s="36">
        <v>0</v>
      </c>
      <c r="L74" s="89">
        <v>1400</v>
      </c>
      <c r="M74" s="52">
        <f t="shared" si="8"/>
        <v>0</v>
      </c>
      <c r="N74" s="57" cm="1">
        <f t="array" ref="N74">_xlfn.IFS(M74&gt;=1,30,M74&lt;1,M74*30)</f>
        <v>0</v>
      </c>
      <c r="O74" s="54">
        <f t="shared" si="7"/>
        <v>0</v>
      </c>
      <c r="P74" s="52">
        <f t="shared" si="9"/>
        <v>0</v>
      </c>
      <c r="Q74" s="57" cm="1">
        <f t="array" ref="Q74">_xlfn.IFS(P74&gt;=1,30,P74&lt;1,P74*30)</f>
        <v>0</v>
      </c>
      <c r="R74" s="65">
        <f t="shared" si="10"/>
        <v>0</v>
      </c>
      <c r="S74" s="57" cm="1">
        <f t="array" ref="S74">_xlfn.IFS(R74&gt;=0.15,10,R74&lt;0.15,R74/0.15*10)</f>
        <v>0</v>
      </c>
      <c r="T74" s="60"/>
      <c r="U74" s="58"/>
      <c r="V74" s="62">
        <f t="shared" si="11"/>
        <v>0</v>
      </c>
      <c r="W74" s="63" t="str">
        <f t="shared" si="12"/>
        <v>不合格</v>
      </c>
      <c r="X74" s="84"/>
      <c r="Y74" s="84"/>
      <c r="Z74" s="84"/>
      <c r="AA74" s="84"/>
      <c r="AB74" s="84"/>
    </row>
    <row r="75" spans="1:28" ht="24.95" customHeight="1">
      <c r="A75" s="34" t="s">
        <v>64</v>
      </c>
      <c r="B75" s="35">
        <v>72</v>
      </c>
      <c r="C75" s="35">
        <v>20143025</v>
      </c>
      <c r="D75" s="35" t="s">
        <v>726</v>
      </c>
      <c r="E75" s="33">
        <v>48.3</v>
      </c>
      <c r="F75" s="35" t="s">
        <v>681</v>
      </c>
      <c r="G75" s="35">
        <v>0</v>
      </c>
      <c r="H75" s="35">
        <v>0</v>
      </c>
      <c r="I75" s="35">
        <v>0</v>
      </c>
      <c r="J75" s="36">
        <v>0</v>
      </c>
      <c r="K75" s="36">
        <v>0</v>
      </c>
      <c r="L75" s="89">
        <v>1400</v>
      </c>
      <c r="M75" s="52">
        <f t="shared" si="8"/>
        <v>0</v>
      </c>
      <c r="N75" s="57" cm="1">
        <f t="array" ref="N75">_xlfn.IFS(M75&gt;=1,30,M75&lt;1,M75*30)</f>
        <v>0</v>
      </c>
      <c r="O75" s="54">
        <f t="shared" si="7"/>
        <v>0</v>
      </c>
      <c r="P75" s="52">
        <f t="shared" si="9"/>
        <v>0</v>
      </c>
      <c r="Q75" s="57" cm="1">
        <f t="array" ref="Q75">_xlfn.IFS(P75&gt;=1,30,P75&lt;1,P75*30)</f>
        <v>0</v>
      </c>
      <c r="R75" s="65">
        <f t="shared" si="10"/>
        <v>0</v>
      </c>
      <c r="S75" s="57" cm="1">
        <f t="array" ref="S75">_xlfn.IFS(R75&gt;=0.15,10,R75&lt;0.15,R75/0.15*10)</f>
        <v>0</v>
      </c>
      <c r="T75" s="60"/>
      <c r="U75" s="58"/>
      <c r="V75" s="62">
        <f t="shared" si="11"/>
        <v>0</v>
      </c>
      <c r="W75" s="63" t="str">
        <f t="shared" si="12"/>
        <v>不合格</v>
      </c>
      <c r="X75" s="84"/>
      <c r="Y75" s="84"/>
      <c r="Z75" s="84"/>
      <c r="AA75" s="84"/>
      <c r="AB75" s="84"/>
    </row>
    <row r="76" spans="1:28" ht="24.95" customHeight="1">
      <c r="A76" s="34" t="s">
        <v>64</v>
      </c>
      <c r="B76" s="35">
        <v>73</v>
      </c>
      <c r="C76" s="35">
        <v>20062023</v>
      </c>
      <c r="D76" s="35" t="s">
        <v>727</v>
      </c>
      <c r="E76" s="33">
        <v>49.86</v>
      </c>
      <c r="F76" s="35" t="s">
        <v>728</v>
      </c>
      <c r="G76" s="35">
        <v>0</v>
      </c>
      <c r="H76" s="35">
        <v>0</v>
      </c>
      <c r="I76" s="35">
        <v>0</v>
      </c>
      <c r="J76" s="36">
        <v>0</v>
      </c>
      <c r="K76" s="36">
        <v>0</v>
      </c>
      <c r="L76" s="89">
        <v>1400</v>
      </c>
      <c r="M76" s="52">
        <f t="shared" si="8"/>
        <v>0</v>
      </c>
      <c r="N76" s="57" cm="1">
        <f t="array" ref="N76">_xlfn.IFS(M76&gt;=1,30,M76&lt;1,M76*30)</f>
        <v>0</v>
      </c>
      <c r="O76" s="54">
        <f t="shared" si="7"/>
        <v>0</v>
      </c>
      <c r="P76" s="52">
        <f t="shared" si="9"/>
        <v>0</v>
      </c>
      <c r="Q76" s="57" cm="1">
        <f t="array" ref="Q76">_xlfn.IFS(P76&gt;=1,30,P76&lt;1,P76*30)</f>
        <v>0</v>
      </c>
      <c r="R76" s="65">
        <f t="shared" si="10"/>
        <v>0</v>
      </c>
      <c r="S76" s="57" cm="1">
        <f t="array" ref="S76">_xlfn.IFS(R76&gt;=0.15,10,R76&lt;0.15,R76/0.15*10)</f>
        <v>0</v>
      </c>
      <c r="T76" s="60"/>
      <c r="U76" s="58"/>
      <c r="V76" s="62">
        <f t="shared" si="11"/>
        <v>0</v>
      </c>
      <c r="W76" s="63" t="str">
        <f t="shared" si="12"/>
        <v>不合格</v>
      </c>
      <c r="X76" s="84"/>
      <c r="Y76" s="84"/>
      <c r="Z76" s="84"/>
      <c r="AA76" s="84"/>
      <c r="AB76" s="84"/>
    </row>
    <row r="77" spans="1:28" ht="24.95" customHeight="1">
      <c r="A77" s="34" t="s">
        <v>147</v>
      </c>
      <c r="B77" s="35">
        <v>74</v>
      </c>
      <c r="C77" s="35">
        <v>20151039</v>
      </c>
      <c r="D77" s="35" t="s">
        <v>152</v>
      </c>
      <c r="E77" s="33">
        <v>61.58</v>
      </c>
      <c r="F77" s="35" t="s">
        <v>681</v>
      </c>
      <c r="G77" s="35">
        <v>0</v>
      </c>
      <c r="H77" s="35">
        <v>0</v>
      </c>
      <c r="I77" s="35">
        <v>0</v>
      </c>
      <c r="J77" s="36">
        <v>0</v>
      </c>
      <c r="K77" s="36">
        <v>0</v>
      </c>
      <c r="L77" s="89">
        <v>1400</v>
      </c>
      <c r="M77" s="52">
        <f t="shared" si="8"/>
        <v>0</v>
      </c>
      <c r="N77" s="57" cm="1">
        <f t="array" ref="N77">_xlfn.IFS(M77&gt;=1,30,M77&lt;1,M77*30)</f>
        <v>0</v>
      </c>
      <c r="O77" s="54">
        <f t="shared" si="7"/>
        <v>0</v>
      </c>
      <c r="P77" s="52">
        <f t="shared" si="9"/>
        <v>0</v>
      </c>
      <c r="Q77" s="57" cm="1">
        <f t="array" ref="Q77">_xlfn.IFS(P77&gt;=1,30,P77&lt;1,P77*30)</f>
        <v>0</v>
      </c>
      <c r="R77" s="65">
        <f t="shared" si="10"/>
        <v>0</v>
      </c>
      <c r="S77" s="57" cm="1">
        <f t="array" ref="S77">_xlfn.IFS(R77&gt;=0.15,10,R77&lt;0.15,R77/0.15*10)</f>
        <v>0</v>
      </c>
      <c r="T77" s="60"/>
      <c r="U77" s="58"/>
      <c r="V77" s="62">
        <f t="shared" si="11"/>
        <v>0</v>
      </c>
      <c r="W77" s="63" t="str">
        <f t="shared" si="12"/>
        <v>不合格</v>
      </c>
      <c r="X77" s="84"/>
      <c r="Y77" s="84"/>
      <c r="Z77" s="84"/>
      <c r="AA77" s="84"/>
      <c r="AB77" s="84"/>
    </row>
    <row r="78" spans="1:28" ht="24.95" customHeight="1">
      <c r="A78" s="34" t="s">
        <v>147</v>
      </c>
      <c r="B78" s="35">
        <v>75</v>
      </c>
      <c r="C78" s="35">
        <v>20146897</v>
      </c>
      <c r="D78" s="35" t="s">
        <v>19</v>
      </c>
      <c r="E78" s="33">
        <v>212</v>
      </c>
      <c r="F78" s="35" t="s">
        <v>681</v>
      </c>
      <c r="G78" s="35">
        <v>0</v>
      </c>
      <c r="H78" s="35">
        <v>0</v>
      </c>
      <c r="I78" s="35">
        <v>0</v>
      </c>
      <c r="J78" s="36">
        <v>0</v>
      </c>
      <c r="K78" s="36">
        <v>0</v>
      </c>
      <c r="L78" s="89">
        <v>1400</v>
      </c>
      <c r="M78" s="52">
        <f t="shared" si="8"/>
        <v>0</v>
      </c>
      <c r="N78" s="57" cm="1">
        <f t="array" ref="N78">_xlfn.IFS(M78&gt;=1,30,M78&lt;1,M78*30)</f>
        <v>0</v>
      </c>
      <c r="O78" s="54">
        <f t="shared" si="7"/>
        <v>0</v>
      </c>
      <c r="P78" s="52">
        <f t="shared" si="9"/>
        <v>0</v>
      </c>
      <c r="Q78" s="57" cm="1">
        <f t="array" ref="Q78">_xlfn.IFS(P78&gt;=1,30,P78&lt;1,P78*30)</f>
        <v>0</v>
      </c>
      <c r="R78" s="65">
        <f t="shared" si="10"/>
        <v>0</v>
      </c>
      <c r="S78" s="57" cm="1">
        <f t="array" ref="S78">_xlfn.IFS(R78&gt;=0.15,10,R78&lt;0.15,R78/0.15*10)</f>
        <v>0</v>
      </c>
      <c r="T78" s="60"/>
      <c r="U78" s="58"/>
      <c r="V78" s="62">
        <f t="shared" si="11"/>
        <v>0</v>
      </c>
      <c r="W78" s="63" t="str">
        <f t="shared" si="12"/>
        <v>不合格</v>
      </c>
      <c r="X78" s="84"/>
      <c r="Y78" s="84"/>
      <c r="Z78" s="84"/>
      <c r="AA78" s="84"/>
      <c r="AB78" s="84"/>
    </row>
    <row r="79" spans="1:28" ht="24.95" customHeight="1">
      <c r="A79" s="34" t="s">
        <v>147</v>
      </c>
      <c r="B79" s="35">
        <v>76</v>
      </c>
      <c r="C79" s="35">
        <v>20143722</v>
      </c>
      <c r="D79" s="35" t="s">
        <v>682</v>
      </c>
      <c r="E79" s="33">
        <v>68</v>
      </c>
      <c r="F79" s="35" t="s">
        <v>683</v>
      </c>
      <c r="G79" s="35">
        <v>0</v>
      </c>
      <c r="H79" s="35">
        <v>0</v>
      </c>
      <c r="I79" s="35">
        <v>0</v>
      </c>
      <c r="J79" s="36">
        <v>0</v>
      </c>
      <c r="K79" s="36">
        <v>0</v>
      </c>
      <c r="L79" s="89">
        <v>1400</v>
      </c>
      <c r="M79" s="52">
        <f t="shared" si="8"/>
        <v>0</v>
      </c>
      <c r="N79" s="57" cm="1">
        <f t="array" ref="N79">_xlfn.IFS(M79&gt;=1,30,M79&lt;1,M79*30)</f>
        <v>0</v>
      </c>
      <c r="O79" s="54">
        <f t="shared" si="7"/>
        <v>0</v>
      </c>
      <c r="P79" s="52">
        <f t="shared" si="9"/>
        <v>0</v>
      </c>
      <c r="Q79" s="57" cm="1">
        <f t="array" ref="Q79">_xlfn.IFS(P79&gt;=1,30,P79&lt;1,P79*30)</f>
        <v>0</v>
      </c>
      <c r="R79" s="65">
        <f t="shared" si="10"/>
        <v>0</v>
      </c>
      <c r="S79" s="57" cm="1">
        <f t="array" ref="S79">_xlfn.IFS(R79&gt;=0.15,10,R79&lt;0.15,R79/0.15*10)</f>
        <v>0</v>
      </c>
      <c r="T79" s="60"/>
      <c r="U79" s="58"/>
      <c r="V79" s="62">
        <f t="shared" si="11"/>
        <v>0</v>
      </c>
      <c r="W79" s="63" t="str">
        <f t="shared" si="12"/>
        <v>不合格</v>
      </c>
      <c r="X79" s="84"/>
      <c r="Y79" s="84"/>
      <c r="Z79" s="84"/>
      <c r="AA79" s="84"/>
      <c r="AB79" s="84"/>
    </row>
    <row r="80" spans="1:28" ht="24.95" customHeight="1">
      <c r="A80" s="34" t="s">
        <v>147</v>
      </c>
      <c r="B80" s="35">
        <v>77</v>
      </c>
      <c r="C80" s="35" t="s">
        <v>1221</v>
      </c>
      <c r="D80" s="35" t="s">
        <v>694</v>
      </c>
      <c r="E80" s="33">
        <v>169.9</v>
      </c>
      <c r="F80" s="35" t="s">
        <v>695</v>
      </c>
      <c r="G80" s="35">
        <v>59.03</v>
      </c>
      <c r="H80" s="35">
        <v>0</v>
      </c>
      <c r="I80" s="35">
        <v>30</v>
      </c>
      <c r="J80" s="36">
        <v>0</v>
      </c>
      <c r="K80" s="36">
        <v>0</v>
      </c>
      <c r="L80" s="89">
        <v>1400</v>
      </c>
      <c r="M80" s="52">
        <f t="shared" si="8"/>
        <v>4.2164285714285717E-2</v>
      </c>
      <c r="N80" s="57" cm="1">
        <f t="array" ref="N80">_xlfn.IFS(M80&gt;=1,30,M80&lt;1,M80*30)</f>
        <v>1.2649285714285714</v>
      </c>
      <c r="O80" s="54">
        <f t="shared" si="7"/>
        <v>0</v>
      </c>
      <c r="P80" s="52">
        <f t="shared" si="9"/>
        <v>0</v>
      </c>
      <c r="Q80" s="57" cm="1">
        <f t="array" ref="Q80">_xlfn.IFS(P80&gt;=1,30,P80&lt;1,P80*30)</f>
        <v>0</v>
      </c>
      <c r="R80" s="65">
        <f t="shared" si="10"/>
        <v>0</v>
      </c>
      <c r="S80" s="57" cm="1">
        <f t="array" ref="S80">_xlfn.IFS(R80&gt;=0.15,10,R80&lt;0.15,R80/0.15*10)</f>
        <v>0</v>
      </c>
      <c r="T80" s="60"/>
      <c r="U80" s="58"/>
      <c r="V80" s="62">
        <f t="shared" si="11"/>
        <v>1.2649285714285714</v>
      </c>
      <c r="W80" s="63" t="str">
        <f t="shared" si="12"/>
        <v>不合格</v>
      </c>
      <c r="X80" s="84"/>
      <c r="Y80" s="84"/>
      <c r="Z80" s="84"/>
      <c r="AA80" s="84"/>
      <c r="AB80" s="84"/>
    </row>
    <row r="81" spans="1:28" ht="24.95" customHeight="1">
      <c r="A81" s="34" t="s">
        <v>147</v>
      </c>
      <c r="B81" s="35">
        <v>78</v>
      </c>
      <c r="C81" s="35" t="s">
        <v>1219</v>
      </c>
      <c r="D81" s="35" t="s">
        <v>679</v>
      </c>
      <c r="E81" s="33">
        <v>49.83</v>
      </c>
      <c r="F81" s="35" t="s">
        <v>680</v>
      </c>
      <c r="G81" s="35">
        <v>0</v>
      </c>
      <c r="H81" s="35">
        <v>0</v>
      </c>
      <c r="I81" s="35">
        <v>0</v>
      </c>
      <c r="J81" s="36">
        <v>0</v>
      </c>
      <c r="K81" s="36">
        <v>0</v>
      </c>
      <c r="L81" s="89">
        <v>800</v>
      </c>
      <c r="M81" s="52">
        <f t="shared" si="8"/>
        <v>0</v>
      </c>
      <c r="N81" s="57" cm="1">
        <f t="array" ref="N81">_xlfn.IFS(M81&gt;=1,30,M81&lt;1,M81*30)</f>
        <v>0</v>
      </c>
      <c r="O81" s="54">
        <f t="shared" si="7"/>
        <v>0</v>
      </c>
      <c r="P81" s="52">
        <f t="shared" si="9"/>
        <v>0</v>
      </c>
      <c r="Q81" s="57" cm="1">
        <f t="array" ref="Q81">_xlfn.IFS(P81&gt;=1,30,P81&lt;1,P81*30)</f>
        <v>0</v>
      </c>
      <c r="R81" s="65">
        <f t="shared" si="10"/>
        <v>0</v>
      </c>
      <c r="S81" s="57" cm="1">
        <f t="array" ref="S81">_xlfn.IFS(R81&gt;=0.15,10,R81&lt;0.15,R81/0.15*10)</f>
        <v>0</v>
      </c>
      <c r="T81" s="60"/>
      <c r="U81" s="58"/>
      <c r="V81" s="62">
        <f t="shared" si="11"/>
        <v>0</v>
      </c>
      <c r="W81" s="63" t="str">
        <f t="shared" si="12"/>
        <v>不合格</v>
      </c>
      <c r="X81" s="84"/>
      <c r="Y81" s="84"/>
      <c r="Z81" s="84"/>
      <c r="AA81" s="84"/>
      <c r="AB81" s="84"/>
    </row>
    <row r="82" spans="1:28" ht="24.95" customHeight="1">
      <c r="A82" s="34" t="s">
        <v>147</v>
      </c>
      <c r="B82" s="35">
        <v>79</v>
      </c>
      <c r="C82" s="35" t="s">
        <v>1220</v>
      </c>
      <c r="D82" s="35" t="s">
        <v>689</v>
      </c>
      <c r="E82" s="33">
        <v>119.8</v>
      </c>
      <c r="F82" s="35" t="s">
        <v>690</v>
      </c>
      <c r="G82" s="35">
        <v>0</v>
      </c>
      <c r="H82" s="35">
        <v>0</v>
      </c>
      <c r="I82" s="35">
        <v>0</v>
      </c>
      <c r="J82" s="36">
        <v>0</v>
      </c>
      <c r="K82" s="36">
        <v>0</v>
      </c>
      <c r="L82" s="89">
        <v>1400</v>
      </c>
      <c r="M82" s="52">
        <f t="shared" si="8"/>
        <v>0</v>
      </c>
      <c r="N82" s="57" cm="1">
        <f t="array" ref="N82">_xlfn.IFS(M82&gt;=1,30,M82&lt;1,M82*30)</f>
        <v>0</v>
      </c>
      <c r="O82" s="54">
        <f t="shared" si="7"/>
        <v>0</v>
      </c>
      <c r="P82" s="52">
        <f t="shared" si="9"/>
        <v>0</v>
      </c>
      <c r="Q82" s="57" cm="1">
        <f t="array" ref="Q82">_xlfn.IFS(P82&gt;=1,30,P82&lt;1,P82*30)</f>
        <v>0</v>
      </c>
      <c r="R82" s="65">
        <f t="shared" si="10"/>
        <v>0</v>
      </c>
      <c r="S82" s="57" cm="1">
        <f t="array" ref="S82">_xlfn.IFS(R82&gt;=0.15,10,R82&lt;0.15,R82/0.15*10)</f>
        <v>0</v>
      </c>
      <c r="T82" s="60"/>
      <c r="U82" s="58"/>
      <c r="V82" s="62">
        <f t="shared" si="11"/>
        <v>0</v>
      </c>
      <c r="W82" s="63" t="str">
        <f t="shared" si="12"/>
        <v>不合格</v>
      </c>
      <c r="X82" s="84"/>
      <c r="Y82" s="84"/>
      <c r="Z82" s="84"/>
      <c r="AA82" s="84"/>
      <c r="AB82" s="84"/>
    </row>
    <row r="83" spans="1:28" ht="24.95" customHeight="1">
      <c r="A83" s="34" t="s">
        <v>147</v>
      </c>
      <c r="B83" s="35">
        <v>80</v>
      </c>
      <c r="C83" s="35">
        <v>20153080</v>
      </c>
      <c r="D83" s="35" t="s">
        <v>687</v>
      </c>
      <c r="E83" s="33">
        <v>89.88</v>
      </c>
      <c r="F83" s="35" t="s">
        <v>686</v>
      </c>
      <c r="G83" s="35">
        <v>0</v>
      </c>
      <c r="H83" s="35">
        <v>0</v>
      </c>
      <c r="I83" s="35">
        <v>0</v>
      </c>
      <c r="J83" s="36">
        <v>0</v>
      </c>
      <c r="K83" s="36">
        <v>0</v>
      </c>
      <c r="L83" s="89">
        <v>1400</v>
      </c>
      <c r="M83" s="52">
        <f t="shared" si="8"/>
        <v>0</v>
      </c>
      <c r="N83" s="57" cm="1">
        <f t="array" ref="N83">_xlfn.IFS(M83&gt;=1,30,M83&lt;1,M83*30)</f>
        <v>0</v>
      </c>
      <c r="O83" s="54">
        <f t="shared" si="7"/>
        <v>0</v>
      </c>
      <c r="P83" s="52">
        <f t="shared" si="9"/>
        <v>0</v>
      </c>
      <c r="Q83" s="57" cm="1">
        <f t="array" ref="Q83">_xlfn.IFS(P83&gt;=1,30,P83&lt;1,P83*30)</f>
        <v>0</v>
      </c>
      <c r="R83" s="65">
        <f t="shared" si="10"/>
        <v>0</v>
      </c>
      <c r="S83" s="57" cm="1">
        <f t="array" ref="S83">_xlfn.IFS(R83&gt;=0.15,10,R83&lt;0.15,R83/0.15*10)</f>
        <v>0</v>
      </c>
      <c r="T83" s="60"/>
      <c r="U83" s="58"/>
      <c r="V83" s="62">
        <f t="shared" si="11"/>
        <v>0</v>
      </c>
      <c r="W83" s="63" t="str">
        <f t="shared" si="12"/>
        <v>不合格</v>
      </c>
      <c r="X83" s="84"/>
      <c r="Y83" s="84"/>
      <c r="Z83" s="84"/>
      <c r="AA83" s="84"/>
      <c r="AB83" s="84"/>
    </row>
    <row r="84" spans="1:28" ht="24.95" customHeight="1">
      <c r="A84" s="34" t="s">
        <v>147</v>
      </c>
      <c r="B84" s="35">
        <v>81</v>
      </c>
      <c r="C84" s="35">
        <v>20151043</v>
      </c>
      <c r="D84" s="35" t="s">
        <v>692</v>
      </c>
      <c r="E84" s="33">
        <v>148.193073</v>
      </c>
      <c r="F84" s="35" t="s">
        <v>693</v>
      </c>
      <c r="G84" s="35">
        <v>6952.21</v>
      </c>
      <c r="H84" s="35">
        <v>0</v>
      </c>
      <c r="I84" s="35">
        <v>0</v>
      </c>
      <c r="J84" s="36">
        <v>0</v>
      </c>
      <c r="K84" s="36">
        <v>0</v>
      </c>
      <c r="L84" s="89">
        <v>1400</v>
      </c>
      <c r="M84" s="52">
        <f t="shared" si="8"/>
        <v>4.9658642857142858</v>
      </c>
      <c r="N84" s="57" cm="1">
        <f t="array" ref="N84">_xlfn.IFS(M84&gt;=1,30,M84&lt;1,M84*30)</f>
        <v>30</v>
      </c>
      <c r="O84" s="54">
        <f t="shared" si="7"/>
        <v>0</v>
      </c>
      <c r="P84" s="52">
        <f t="shared" si="9"/>
        <v>0</v>
      </c>
      <c r="Q84" s="57" cm="1">
        <f t="array" ref="Q84">_xlfn.IFS(P84&gt;=1,30,P84&lt;1,P84*30)</f>
        <v>0</v>
      </c>
      <c r="R84" s="65">
        <f t="shared" si="10"/>
        <v>0</v>
      </c>
      <c r="S84" s="57" cm="1">
        <f t="array" ref="S84">_xlfn.IFS(R84&gt;=0.15,10,R84&lt;0.15,R84/0.15*10)</f>
        <v>0</v>
      </c>
      <c r="T84" s="60"/>
      <c r="U84" s="58"/>
      <c r="V84" s="62">
        <f t="shared" si="11"/>
        <v>30</v>
      </c>
      <c r="W84" s="63" t="str">
        <f t="shared" si="12"/>
        <v>不合格</v>
      </c>
      <c r="X84" s="84"/>
      <c r="Y84" s="84"/>
      <c r="Z84" s="84"/>
      <c r="AA84" s="84"/>
      <c r="AB84" s="84"/>
    </row>
    <row r="85" spans="1:28" ht="24.95" customHeight="1">
      <c r="A85" s="34" t="s">
        <v>147</v>
      </c>
      <c r="B85" s="35">
        <v>82</v>
      </c>
      <c r="C85" s="35">
        <v>20150229</v>
      </c>
      <c r="D85" s="35" t="s">
        <v>23</v>
      </c>
      <c r="E85" s="33">
        <v>74.88</v>
      </c>
      <c r="F85" s="35" t="s">
        <v>684</v>
      </c>
      <c r="G85" s="35">
        <v>0</v>
      </c>
      <c r="H85" s="35">
        <v>0</v>
      </c>
      <c r="I85" s="35">
        <v>0</v>
      </c>
      <c r="J85" s="36">
        <v>0</v>
      </c>
      <c r="K85" s="36">
        <v>0</v>
      </c>
      <c r="L85" s="89">
        <v>1400</v>
      </c>
      <c r="M85" s="52">
        <f t="shared" si="8"/>
        <v>0</v>
      </c>
      <c r="N85" s="57" cm="1">
        <f t="array" ref="N85">_xlfn.IFS(M85&gt;=1,30,M85&lt;1,M85*30)</f>
        <v>0</v>
      </c>
      <c r="O85" s="54">
        <f t="shared" si="7"/>
        <v>0</v>
      </c>
      <c r="P85" s="52">
        <f t="shared" si="9"/>
        <v>0</v>
      </c>
      <c r="Q85" s="57" cm="1">
        <f t="array" ref="Q85">_xlfn.IFS(P85&gt;=1,30,P85&lt;1,P85*30)</f>
        <v>0</v>
      </c>
      <c r="R85" s="65">
        <f t="shared" si="10"/>
        <v>0</v>
      </c>
      <c r="S85" s="57" cm="1">
        <f t="array" ref="S85">_xlfn.IFS(R85&gt;=0.15,10,R85&lt;0.15,R85/0.15*10)</f>
        <v>0</v>
      </c>
      <c r="T85" s="60"/>
      <c r="U85" s="58"/>
      <c r="V85" s="62">
        <f t="shared" si="11"/>
        <v>0</v>
      </c>
      <c r="W85" s="63" t="str">
        <f t="shared" si="12"/>
        <v>不合格</v>
      </c>
      <c r="X85" s="84"/>
      <c r="Y85" s="84"/>
      <c r="Z85" s="84"/>
      <c r="AA85" s="84"/>
      <c r="AB85" s="84"/>
    </row>
    <row r="86" spans="1:28" ht="24.95" customHeight="1">
      <c r="A86" s="34" t="s">
        <v>147</v>
      </c>
      <c r="B86" s="35">
        <v>83</v>
      </c>
      <c r="C86" s="35">
        <v>20133587</v>
      </c>
      <c r="D86" s="35" t="s">
        <v>675</v>
      </c>
      <c r="E86" s="33">
        <v>40</v>
      </c>
      <c r="F86" s="35" t="s">
        <v>676</v>
      </c>
      <c r="G86" s="35">
        <v>0.02</v>
      </c>
      <c r="H86" s="35">
        <v>0</v>
      </c>
      <c r="I86" s="35">
        <v>0</v>
      </c>
      <c r="J86" s="36">
        <v>0</v>
      </c>
      <c r="K86" s="36">
        <v>0</v>
      </c>
      <c r="L86" s="89">
        <v>1400</v>
      </c>
      <c r="M86" s="52">
        <f t="shared" si="8"/>
        <v>1.4285714285714285E-5</v>
      </c>
      <c r="N86" s="57" cm="1">
        <f t="array" ref="N86">_xlfn.IFS(M86&gt;=1,30,M86&lt;1,M86*30)</f>
        <v>4.2857142857142855E-4</v>
      </c>
      <c r="O86" s="54">
        <f t="shared" si="7"/>
        <v>0</v>
      </c>
      <c r="P86" s="52">
        <f t="shared" si="9"/>
        <v>0</v>
      </c>
      <c r="Q86" s="57" cm="1">
        <f t="array" ref="Q86">_xlfn.IFS(P86&gt;=1,30,P86&lt;1,P86*30)</f>
        <v>0</v>
      </c>
      <c r="R86" s="65">
        <f t="shared" si="10"/>
        <v>0</v>
      </c>
      <c r="S86" s="57" cm="1">
        <f t="array" ref="S86">_xlfn.IFS(R86&gt;=0.15,10,R86&lt;0.15,R86/0.15*10)</f>
        <v>0</v>
      </c>
      <c r="T86" s="60"/>
      <c r="U86" s="58"/>
      <c r="V86" s="62">
        <f t="shared" si="11"/>
        <v>4.2857142857142855E-4</v>
      </c>
      <c r="W86" s="63" t="str">
        <f t="shared" si="12"/>
        <v>不合格</v>
      </c>
      <c r="X86" s="84"/>
      <c r="Y86" s="84"/>
      <c r="Z86" s="84"/>
      <c r="AA86" s="84"/>
      <c r="AB86" s="84"/>
    </row>
    <row r="87" spans="1:28" ht="24.95" customHeight="1">
      <c r="A87" s="34" t="s">
        <v>147</v>
      </c>
      <c r="B87" s="35">
        <v>84</v>
      </c>
      <c r="C87" s="35">
        <v>20144010</v>
      </c>
      <c r="D87" s="35" t="s">
        <v>685</v>
      </c>
      <c r="E87" s="33">
        <v>85</v>
      </c>
      <c r="F87" s="35" t="s">
        <v>686</v>
      </c>
      <c r="G87" s="35">
        <v>0</v>
      </c>
      <c r="H87" s="35">
        <v>0</v>
      </c>
      <c r="I87" s="35">
        <v>0</v>
      </c>
      <c r="J87" s="36">
        <v>0</v>
      </c>
      <c r="K87" s="36">
        <v>0</v>
      </c>
      <c r="L87" s="89">
        <v>1400</v>
      </c>
      <c r="M87" s="52">
        <f t="shared" si="8"/>
        <v>0</v>
      </c>
      <c r="N87" s="57" cm="1">
        <f t="array" ref="N87">_xlfn.IFS(M87&gt;=1,30,M87&lt;1,M87*30)</f>
        <v>0</v>
      </c>
      <c r="O87" s="54">
        <f t="shared" si="7"/>
        <v>0</v>
      </c>
      <c r="P87" s="52">
        <f t="shared" si="9"/>
        <v>0</v>
      </c>
      <c r="Q87" s="57" cm="1">
        <f t="array" ref="Q87">_xlfn.IFS(P87&gt;=1,30,P87&lt;1,P87*30)</f>
        <v>0</v>
      </c>
      <c r="R87" s="65">
        <f t="shared" si="10"/>
        <v>0</v>
      </c>
      <c r="S87" s="57" cm="1">
        <f t="array" ref="S87">_xlfn.IFS(R87&gt;=0.15,10,R87&lt;0.15,R87/0.15*10)</f>
        <v>0</v>
      </c>
      <c r="T87" s="60"/>
      <c r="U87" s="58"/>
      <c r="V87" s="62">
        <f t="shared" si="11"/>
        <v>0</v>
      </c>
      <c r="W87" s="63" t="str">
        <f t="shared" si="12"/>
        <v>不合格</v>
      </c>
      <c r="X87" s="84"/>
      <c r="Y87" s="84"/>
      <c r="Z87" s="84"/>
      <c r="AA87" s="84"/>
      <c r="AB87" s="84"/>
    </row>
    <row r="88" spans="1:28" ht="24.95" customHeight="1">
      <c r="A88" s="34" t="s">
        <v>147</v>
      </c>
      <c r="B88" s="35">
        <v>85</v>
      </c>
      <c r="C88" s="35">
        <v>20144012</v>
      </c>
      <c r="D88" s="35" t="s">
        <v>688</v>
      </c>
      <c r="E88" s="33">
        <v>93.5</v>
      </c>
      <c r="F88" s="35" t="s">
        <v>681</v>
      </c>
      <c r="G88" s="35">
        <v>0</v>
      </c>
      <c r="H88" s="35">
        <v>0</v>
      </c>
      <c r="I88" s="35">
        <v>0</v>
      </c>
      <c r="J88" s="36">
        <v>0</v>
      </c>
      <c r="K88" s="36">
        <v>0</v>
      </c>
      <c r="L88" s="89">
        <v>1400</v>
      </c>
      <c r="M88" s="52">
        <f t="shared" si="8"/>
        <v>0</v>
      </c>
      <c r="N88" s="57" cm="1">
        <f t="array" ref="N88">_xlfn.IFS(M88&gt;=1,30,M88&lt;1,M88*30)</f>
        <v>0</v>
      </c>
      <c r="O88" s="54">
        <f t="shared" si="7"/>
        <v>0</v>
      </c>
      <c r="P88" s="52">
        <f t="shared" si="9"/>
        <v>0</v>
      </c>
      <c r="Q88" s="57" cm="1">
        <f t="array" ref="Q88">_xlfn.IFS(P88&gt;=1,30,P88&lt;1,P88*30)</f>
        <v>0</v>
      </c>
      <c r="R88" s="65">
        <f t="shared" si="10"/>
        <v>0</v>
      </c>
      <c r="S88" s="57" cm="1">
        <f t="array" ref="S88">_xlfn.IFS(R88&gt;=0.15,10,R88&lt;0.15,R88/0.15*10)</f>
        <v>0</v>
      </c>
      <c r="T88" s="60"/>
      <c r="U88" s="58"/>
      <c r="V88" s="62">
        <f t="shared" si="11"/>
        <v>0</v>
      </c>
      <c r="W88" s="63" t="str">
        <f t="shared" si="12"/>
        <v>不合格</v>
      </c>
      <c r="X88" s="84"/>
      <c r="Y88" s="84"/>
      <c r="Z88" s="84"/>
      <c r="AA88" s="84"/>
      <c r="AB88" s="84"/>
    </row>
    <row r="89" spans="1:28" ht="24.95" customHeight="1">
      <c r="A89" s="34" t="s">
        <v>147</v>
      </c>
      <c r="B89" s="35">
        <v>86</v>
      </c>
      <c r="C89" s="35">
        <v>20141805</v>
      </c>
      <c r="D89" s="35" t="s">
        <v>691</v>
      </c>
      <c r="E89" s="33">
        <v>130.5</v>
      </c>
      <c r="F89" s="35" t="s">
        <v>683</v>
      </c>
      <c r="G89" s="35">
        <v>0.02</v>
      </c>
      <c r="H89" s="35">
        <v>0</v>
      </c>
      <c r="I89" s="35">
        <v>1</v>
      </c>
      <c r="J89" s="36">
        <v>0</v>
      </c>
      <c r="K89" s="36">
        <v>0</v>
      </c>
      <c r="L89" s="89">
        <v>1400</v>
      </c>
      <c r="M89" s="52">
        <f t="shared" si="8"/>
        <v>1.4285714285714285E-5</v>
      </c>
      <c r="N89" s="57" cm="1">
        <f t="array" ref="N89">_xlfn.IFS(M89&gt;=1,30,M89&lt;1,M89*30)</f>
        <v>4.2857142857142855E-4</v>
      </c>
      <c r="O89" s="54">
        <f t="shared" si="7"/>
        <v>0</v>
      </c>
      <c r="P89" s="52">
        <f t="shared" si="9"/>
        <v>0</v>
      </c>
      <c r="Q89" s="57" cm="1">
        <f t="array" ref="Q89">_xlfn.IFS(P89&gt;=1,30,P89&lt;1,P89*30)</f>
        <v>0</v>
      </c>
      <c r="R89" s="65">
        <f t="shared" si="10"/>
        <v>0</v>
      </c>
      <c r="S89" s="57" cm="1">
        <f t="array" ref="S89">_xlfn.IFS(R89&gt;=0.15,10,R89&lt;0.15,R89/0.15*10)</f>
        <v>0</v>
      </c>
      <c r="T89" s="60"/>
      <c r="U89" s="58"/>
      <c r="V89" s="62">
        <f t="shared" si="11"/>
        <v>4.2857142857142855E-4</v>
      </c>
      <c r="W89" s="63" t="str">
        <f t="shared" si="12"/>
        <v>不合格</v>
      </c>
      <c r="X89" s="84"/>
      <c r="Y89" s="84"/>
      <c r="Z89" s="84"/>
      <c r="AA89" s="84"/>
      <c r="AB89" s="84"/>
    </row>
    <row r="90" spans="1:28" ht="24.95" customHeight="1">
      <c r="A90" s="34" t="s">
        <v>147</v>
      </c>
      <c r="B90" s="35">
        <v>87</v>
      </c>
      <c r="C90" s="35">
        <v>20042397</v>
      </c>
      <c r="D90" s="35" t="s">
        <v>677</v>
      </c>
      <c r="E90" s="33">
        <v>44</v>
      </c>
      <c r="F90" s="35" t="s">
        <v>678</v>
      </c>
      <c r="G90" s="35">
        <v>0.01</v>
      </c>
      <c r="H90" s="35">
        <v>0</v>
      </c>
      <c r="I90" s="35">
        <v>0</v>
      </c>
      <c r="J90" s="36">
        <v>0</v>
      </c>
      <c r="K90" s="36">
        <v>0</v>
      </c>
      <c r="L90" s="89">
        <v>1400</v>
      </c>
      <c r="M90" s="52">
        <f t="shared" si="8"/>
        <v>7.1428571428571427E-6</v>
      </c>
      <c r="N90" s="57" cm="1">
        <f t="array" ref="N90">_xlfn.IFS(M90&gt;=1,30,M90&lt;1,M90*30)</f>
        <v>2.1428571428571427E-4</v>
      </c>
      <c r="O90" s="54">
        <f t="shared" si="7"/>
        <v>0</v>
      </c>
      <c r="P90" s="52">
        <f t="shared" si="9"/>
        <v>0</v>
      </c>
      <c r="Q90" s="57" cm="1">
        <f t="array" ref="Q90">_xlfn.IFS(P90&gt;=1,30,P90&lt;1,P90*30)</f>
        <v>0</v>
      </c>
      <c r="R90" s="65">
        <f t="shared" si="10"/>
        <v>0</v>
      </c>
      <c r="S90" s="57" cm="1">
        <f t="array" ref="S90">_xlfn.IFS(R90&gt;=0.15,10,R90&lt;0.15,R90/0.15*10)</f>
        <v>0</v>
      </c>
      <c r="T90" s="60"/>
      <c r="U90" s="58"/>
      <c r="V90" s="62">
        <f t="shared" si="11"/>
        <v>2.1428571428571427E-4</v>
      </c>
      <c r="W90" s="63" t="str">
        <f t="shared" si="12"/>
        <v>不合格</v>
      </c>
      <c r="X90" s="84"/>
      <c r="Y90" s="84"/>
      <c r="Z90" s="84"/>
      <c r="AA90" s="84"/>
      <c r="AB90" s="84"/>
    </row>
  </sheetData>
  <sheetProtection sheet="1" objects="1" scenarios="1" formatCells="0" formatColumns="0" formatRows="0" sort="0" autoFilter="0" pivotTables="0"/>
  <mergeCells count="1">
    <mergeCell ref="D1:S1"/>
  </mergeCells>
  <phoneticPr fontId="1" type="noConversion"/>
  <conditionalFormatting sqref="C2:C3">
    <cfRule type="duplicateValues" dxfId="19" priority="3"/>
    <cfRule type="duplicateValues" dxfId="18" priority="4"/>
  </conditionalFormatting>
  <conditionalFormatting sqref="C2:C3">
    <cfRule type="duplicateValues" dxfId="17" priority="5"/>
  </conditionalFormatting>
  <conditionalFormatting sqref="C4:C90">
    <cfRule type="duplicateValues" dxfId="16" priority="1"/>
    <cfRule type="duplicateValues" dxfId="15" priority="2"/>
  </conditionalFormatting>
  <dataValidations count="1">
    <dataValidation type="list" allowBlank="1" showInputMessage="1" showErrorMessage="1" sqref="T3:T90" xr:uid="{DA8C938A-FDC6-494B-9CC1-A958C9A589FE}">
      <formula1>"优秀,一般,较差"</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50BA-FE22-4CBD-B4AC-345A891FFADA}">
  <dimension ref="A1:AB39"/>
  <sheetViews>
    <sheetView workbookViewId="0">
      <pane ySplit="3" topLeftCell="A4" activePane="bottomLeft" state="frozen"/>
      <selection pane="bottomLeft" activeCell="M6" sqref="M6"/>
    </sheetView>
  </sheetViews>
  <sheetFormatPr defaultRowHeight="14.25"/>
  <cols>
    <col min="1" max="1" width="9" style="38"/>
    <col min="2" max="2" width="6.25" style="38" customWidth="1"/>
    <col min="3" max="13" width="9" style="38"/>
    <col min="14" max="14" width="9" style="80"/>
    <col min="15" max="16" width="9" style="38"/>
    <col min="17" max="17" width="9" style="80"/>
    <col min="18" max="18" width="9.625" style="64" customWidth="1"/>
    <col min="19" max="19" width="9" style="80"/>
    <col min="20" max="20" width="6.5" style="40" customWidth="1"/>
    <col min="21" max="22" width="9" style="80"/>
    <col min="23" max="23" width="9" style="86"/>
    <col min="24" max="16384" width="9" style="38"/>
  </cols>
  <sheetData>
    <row r="1" spans="1:28" ht="36" customHeight="1">
      <c r="D1" s="114" t="s">
        <v>1383</v>
      </c>
      <c r="E1" s="114"/>
      <c r="F1" s="114"/>
      <c r="G1" s="114"/>
      <c r="H1" s="114"/>
      <c r="I1" s="114"/>
      <c r="J1" s="114"/>
      <c r="K1" s="114"/>
      <c r="L1" s="114"/>
      <c r="M1" s="114"/>
      <c r="N1" s="114"/>
      <c r="O1" s="114"/>
      <c r="P1" s="114"/>
      <c r="Q1" s="114"/>
      <c r="R1" s="114"/>
      <c r="S1" s="114"/>
    </row>
    <row r="2" spans="1:28" s="31" customFormat="1" ht="58.5" customHeight="1">
      <c r="A2" s="20" t="s">
        <v>50</v>
      </c>
      <c r="B2" s="20" t="s">
        <v>1366</v>
      </c>
      <c r="C2" s="20" t="s">
        <v>51</v>
      </c>
      <c r="D2" s="20" t="s">
        <v>52</v>
      </c>
      <c r="E2" s="21" t="s">
        <v>53</v>
      </c>
      <c r="F2" s="22" t="s">
        <v>54</v>
      </c>
      <c r="G2" s="23" t="s">
        <v>55</v>
      </c>
      <c r="H2" s="24" t="s">
        <v>56</v>
      </c>
      <c r="I2" s="23" t="s">
        <v>57</v>
      </c>
      <c r="J2" s="25" t="s">
        <v>1347</v>
      </c>
      <c r="K2" s="26" t="s">
        <v>1354</v>
      </c>
      <c r="L2" s="25" t="s">
        <v>1364</v>
      </c>
      <c r="M2" s="50" t="s">
        <v>1357</v>
      </c>
      <c r="N2" s="51" t="s">
        <v>1348</v>
      </c>
      <c r="O2" s="50" t="s">
        <v>58</v>
      </c>
      <c r="P2" s="50" t="s">
        <v>1358</v>
      </c>
      <c r="Q2" s="51" t="s">
        <v>1352</v>
      </c>
      <c r="R2" s="82" t="s">
        <v>1359</v>
      </c>
      <c r="S2" s="51" t="s">
        <v>1349</v>
      </c>
      <c r="T2" s="59" t="s">
        <v>1355</v>
      </c>
      <c r="U2" s="27" t="s">
        <v>1351</v>
      </c>
      <c r="V2" s="51" t="s">
        <v>1350</v>
      </c>
      <c r="W2" s="66" t="s">
        <v>1353</v>
      </c>
      <c r="X2" s="28" t="s">
        <v>59</v>
      </c>
      <c r="Y2" s="28" t="s">
        <v>60</v>
      </c>
      <c r="Z2" s="28" t="s">
        <v>61</v>
      </c>
      <c r="AA2" s="29" t="s">
        <v>62</v>
      </c>
      <c r="AB2" s="30" t="s">
        <v>63</v>
      </c>
    </row>
    <row r="3" spans="1:28" s="31" customFormat="1" ht="40.5" customHeight="1">
      <c r="A3" s="20" t="s">
        <v>1344</v>
      </c>
      <c r="B3" s="20">
        <v>0</v>
      </c>
      <c r="C3" s="32" t="s">
        <v>1346</v>
      </c>
      <c r="D3" s="20" t="s">
        <v>1345</v>
      </c>
      <c r="E3" s="21">
        <v>60</v>
      </c>
      <c r="F3" s="22"/>
      <c r="G3" s="23">
        <v>1200</v>
      </c>
      <c r="H3" s="24">
        <v>0</v>
      </c>
      <c r="I3" s="23">
        <v>0</v>
      </c>
      <c r="J3" s="25">
        <v>8000</v>
      </c>
      <c r="K3" s="25">
        <v>1</v>
      </c>
      <c r="L3" s="25">
        <v>800</v>
      </c>
      <c r="M3" s="52">
        <f>G3/L3</f>
        <v>1.5</v>
      </c>
      <c r="N3" s="57" cm="1">
        <f t="array" ref="N3">_xlfn.IFS(M3&gt;=1,30,M3&lt;1,M3*30)</f>
        <v>30</v>
      </c>
      <c r="O3" s="54">
        <f t="shared" ref="O3:O39" si="0">J3/E3/10000</f>
        <v>1.3333333333333334E-2</v>
      </c>
      <c r="P3" s="52">
        <f>O3/0.0079</f>
        <v>1.6877637130801688</v>
      </c>
      <c r="Q3" s="57" cm="1">
        <f t="array" ref="Q3">_xlfn.IFS(P3&gt;=1,30,P3&lt;1,P3*30)</f>
        <v>30</v>
      </c>
      <c r="R3" s="65">
        <f>IF(G3=0,0,K3/G3)</f>
        <v>8.3333333333333339E-4</v>
      </c>
      <c r="S3" s="57" cm="1">
        <f t="array" ref="S3">_xlfn.IFS(R3&gt;=0.15,10,R3&lt;0.15,R3/0.15*10)</f>
        <v>5.5555555555555559E-2</v>
      </c>
      <c r="T3" s="60" t="s">
        <v>1363</v>
      </c>
      <c r="U3" s="58">
        <v>15</v>
      </c>
      <c r="V3" s="62">
        <f>N3+Q3+S3+U3</f>
        <v>75.055555555555557</v>
      </c>
      <c r="W3" s="63" t="str">
        <f>IF(V3&gt;=90,"优秀",IF(V3&gt;=75,"良好",IF(V3&gt;=60,"合格",IF(V3&lt;60,"不合格"))))</f>
        <v>良好</v>
      </c>
      <c r="X3" s="28"/>
      <c r="Y3" s="28"/>
      <c r="Z3" s="29"/>
      <c r="AA3" s="30"/>
      <c r="AB3" s="61"/>
    </row>
    <row r="4" spans="1:28" ht="24.95" customHeight="1">
      <c r="A4" s="34" t="s">
        <v>64</v>
      </c>
      <c r="B4" s="35">
        <v>1</v>
      </c>
      <c r="C4" s="35" t="s">
        <v>1286</v>
      </c>
      <c r="D4" s="35" t="s">
        <v>272</v>
      </c>
      <c r="E4" s="33">
        <v>94.947999999999993</v>
      </c>
      <c r="F4" s="35" t="s">
        <v>820</v>
      </c>
      <c r="G4" s="35">
        <v>0</v>
      </c>
      <c r="H4" s="35">
        <v>0</v>
      </c>
      <c r="I4" s="35">
        <v>0</v>
      </c>
      <c r="J4" s="36">
        <v>0</v>
      </c>
      <c r="K4" s="36">
        <v>0</v>
      </c>
      <c r="L4" s="83">
        <v>1400</v>
      </c>
      <c r="M4" s="52">
        <f t="shared" ref="M4:M39" si="1">G4/L4</f>
        <v>0</v>
      </c>
      <c r="N4" s="57" cm="1">
        <f t="array" ref="N4">_xlfn.IFS(M4&gt;=1,30,M4&lt;1,M4*30)</f>
        <v>0</v>
      </c>
      <c r="O4" s="54">
        <f t="shared" si="0"/>
        <v>0</v>
      </c>
      <c r="P4" s="52">
        <f t="shared" ref="P4:P39" si="2">O4/0.0079</f>
        <v>0</v>
      </c>
      <c r="Q4" s="57" cm="1">
        <f t="array" ref="Q4">_xlfn.IFS(P4&gt;=1,30,P4&lt;1,P4*30)</f>
        <v>0</v>
      </c>
      <c r="R4" s="65">
        <f t="shared" ref="R4:R39" si="3">IF(G4=0,0,K4/G4)</f>
        <v>0</v>
      </c>
      <c r="S4" s="57" cm="1">
        <f t="array" ref="S4">_xlfn.IFS(R4&gt;=0.15,10,R4&lt;0.15,R4/0.15*10)</f>
        <v>0</v>
      </c>
      <c r="T4" s="60"/>
      <c r="U4" s="58"/>
      <c r="V4" s="62">
        <f t="shared" ref="V4:V39" si="4">N4+Q4+S4+U4</f>
        <v>0</v>
      </c>
      <c r="W4" s="63" t="str">
        <f t="shared" ref="W4:W39" si="5">IF(V4&gt;=90,"优秀",IF(V4&gt;=75,"良好",IF(V4&gt;=60,"合格",IF(V4&lt;60,"不合格"))))</f>
        <v>不合格</v>
      </c>
      <c r="X4" s="84"/>
      <c r="Y4" s="84"/>
      <c r="Z4" s="84"/>
      <c r="AA4" s="84"/>
      <c r="AB4" s="84"/>
    </row>
    <row r="5" spans="1:28" ht="24.95" customHeight="1">
      <c r="A5" s="34" t="s">
        <v>64</v>
      </c>
      <c r="B5" s="35">
        <v>2</v>
      </c>
      <c r="C5" s="35" t="s">
        <v>1280</v>
      </c>
      <c r="D5" s="35" t="s">
        <v>20</v>
      </c>
      <c r="E5" s="33">
        <v>56</v>
      </c>
      <c r="F5" s="35" t="s">
        <v>810</v>
      </c>
      <c r="G5" s="35">
        <v>0</v>
      </c>
      <c r="H5" s="35">
        <v>0</v>
      </c>
      <c r="I5" s="35">
        <v>0</v>
      </c>
      <c r="J5" s="36">
        <v>0</v>
      </c>
      <c r="K5" s="36">
        <v>0</v>
      </c>
      <c r="L5" s="83">
        <v>1400</v>
      </c>
      <c r="M5" s="52">
        <f t="shared" si="1"/>
        <v>0</v>
      </c>
      <c r="N5" s="57" cm="1">
        <f t="array" ref="N5">_xlfn.IFS(M5&gt;=1,30,M5&lt;1,M5*30)</f>
        <v>0</v>
      </c>
      <c r="O5" s="54">
        <f t="shared" si="0"/>
        <v>0</v>
      </c>
      <c r="P5" s="52">
        <f t="shared" si="2"/>
        <v>0</v>
      </c>
      <c r="Q5" s="57" cm="1">
        <f t="array" ref="Q5">_xlfn.IFS(P5&gt;=1,30,P5&lt;1,P5*30)</f>
        <v>0</v>
      </c>
      <c r="R5" s="65">
        <f t="shared" si="3"/>
        <v>0</v>
      </c>
      <c r="S5" s="57" cm="1">
        <f t="array" ref="S5">_xlfn.IFS(R5&gt;=0.15,10,R5&lt;0.15,R5/0.15*10)</f>
        <v>0</v>
      </c>
      <c r="T5" s="60"/>
      <c r="U5" s="58"/>
      <c r="V5" s="62">
        <f t="shared" si="4"/>
        <v>0</v>
      </c>
      <c r="W5" s="63" t="str">
        <f t="shared" si="5"/>
        <v>不合格</v>
      </c>
      <c r="X5" s="84"/>
      <c r="Y5" s="84"/>
      <c r="Z5" s="84"/>
      <c r="AA5" s="84"/>
      <c r="AB5" s="84"/>
    </row>
    <row r="6" spans="1:28" ht="24.95" customHeight="1">
      <c r="A6" s="34" t="s">
        <v>64</v>
      </c>
      <c r="B6" s="35">
        <v>3</v>
      </c>
      <c r="C6" s="35" t="s">
        <v>1293</v>
      </c>
      <c r="D6" s="35" t="s">
        <v>834</v>
      </c>
      <c r="E6" s="33">
        <v>249.98</v>
      </c>
      <c r="F6" s="35" t="s">
        <v>835</v>
      </c>
      <c r="G6" s="35">
        <v>1679.96</v>
      </c>
      <c r="H6" s="35">
        <v>155.91</v>
      </c>
      <c r="I6" s="35">
        <v>1247</v>
      </c>
      <c r="J6" s="36">
        <v>123160.5</v>
      </c>
      <c r="K6" s="36">
        <v>0</v>
      </c>
      <c r="L6" s="83">
        <v>1400</v>
      </c>
      <c r="M6" s="52">
        <f t="shared" si="1"/>
        <v>1.1999714285714287</v>
      </c>
      <c r="N6" s="57" cm="1">
        <f t="array" ref="N6">_xlfn.IFS(M6&gt;=1,30,M6&lt;1,M6*30)</f>
        <v>30</v>
      </c>
      <c r="O6" s="54">
        <f t="shared" si="0"/>
        <v>4.9268141451316111E-2</v>
      </c>
      <c r="P6" s="52">
        <f t="shared" si="2"/>
        <v>6.2364736014324187</v>
      </c>
      <c r="Q6" s="57" cm="1">
        <f t="array" ref="Q6">_xlfn.IFS(P6&gt;=1,30,P6&lt;1,P6*30)</f>
        <v>30</v>
      </c>
      <c r="R6" s="65">
        <f t="shared" si="3"/>
        <v>0</v>
      </c>
      <c r="S6" s="57" cm="1">
        <f t="array" ref="S6">_xlfn.IFS(R6&gt;=0.15,10,R6&lt;0.15,R6/0.15*10)</f>
        <v>0</v>
      </c>
      <c r="T6" s="60"/>
      <c r="U6" s="58"/>
      <c r="V6" s="62">
        <f t="shared" si="4"/>
        <v>60</v>
      </c>
      <c r="W6" s="63" t="str">
        <f t="shared" si="5"/>
        <v>合格</v>
      </c>
      <c r="X6" s="84"/>
      <c r="Y6" s="84"/>
      <c r="Z6" s="84"/>
      <c r="AA6" s="84"/>
      <c r="AB6" s="84"/>
    </row>
    <row r="7" spans="1:28" ht="24.95" customHeight="1">
      <c r="A7" s="34" t="s">
        <v>64</v>
      </c>
      <c r="B7" s="35">
        <v>4</v>
      </c>
      <c r="C7" s="35" t="s">
        <v>1285</v>
      </c>
      <c r="D7" s="35" t="s">
        <v>818</v>
      </c>
      <c r="E7" s="33">
        <v>89.9</v>
      </c>
      <c r="F7" s="35" t="s">
        <v>819</v>
      </c>
      <c r="G7" s="35">
        <v>0</v>
      </c>
      <c r="H7" s="35">
        <v>0</v>
      </c>
      <c r="I7" s="35">
        <v>0</v>
      </c>
      <c r="J7" s="36">
        <v>0</v>
      </c>
      <c r="K7" s="36">
        <v>0</v>
      </c>
      <c r="L7" s="83">
        <v>1400</v>
      </c>
      <c r="M7" s="52">
        <f t="shared" si="1"/>
        <v>0</v>
      </c>
      <c r="N7" s="57" cm="1">
        <f t="array" ref="N7">_xlfn.IFS(M7&gt;=1,30,M7&lt;1,M7*30)</f>
        <v>0</v>
      </c>
      <c r="O7" s="54">
        <f t="shared" si="0"/>
        <v>0</v>
      </c>
      <c r="P7" s="52">
        <f t="shared" si="2"/>
        <v>0</v>
      </c>
      <c r="Q7" s="57" cm="1">
        <f t="array" ref="Q7">_xlfn.IFS(P7&gt;=1,30,P7&lt;1,P7*30)</f>
        <v>0</v>
      </c>
      <c r="R7" s="65">
        <f t="shared" si="3"/>
        <v>0</v>
      </c>
      <c r="S7" s="57" cm="1">
        <f t="array" ref="S7">_xlfn.IFS(R7&gt;=0.15,10,R7&lt;0.15,R7/0.15*10)</f>
        <v>0</v>
      </c>
      <c r="T7" s="60"/>
      <c r="U7" s="58"/>
      <c r="V7" s="62">
        <f t="shared" si="4"/>
        <v>0</v>
      </c>
      <c r="W7" s="63" t="str">
        <f t="shared" si="5"/>
        <v>不合格</v>
      </c>
      <c r="X7" s="84"/>
      <c r="Y7" s="84"/>
      <c r="Z7" s="84"/>
      <c r="AA7" s="84"/>
      <c r="AB7" s="84"/>
    </row>
    <row r="8" spans="1:28" ht="24.95" customHeight="1">
      <c r="A8" s="34" t="s">
        <v>64</v>
      </c>
      <c r="B8" s="35">
        <v>5</v>
      </c>
      <c r="C8" s="35" t="s">
        <v>1289</v>
      </c>
      <c r="D8" s="35" t="s">
        <v>827</v>
      </c>
      <c r="E8" s="33">
        <v>139.88</v>
      </c>
      <c r="F8" s="35" t="s">
        <v>828</v>
      </c>
      <c r="G8" s="35">
        <v>5466.01</v>
      </c>
      <c r="H8" s="35">
        <v>0</v>
      </c>
      <c r="I8" s="35">
        <v>0</v>
      </c>
      <c r="J8" s="36">
        <v>70</v>
      </c>
      <c r="K8" s="36">
        <v>0</v>
      </c>
      <c r="L8" s="83">
        <v>1400</v>
      </c>
      <c r="M8" s="52">
        <f t="shared" si="1"/>
        <v>3.9042928571428575</v>
      </c>
      <c r="N8" s="57" cm="1">
        <f t="array" ref="N8">_xlfn.IFS(M8&gt;=1,30,M8&lt;1,M8*30)</f>
        <v>30</v>
      </c>
      <c r="O8" s="54">
        <f t="shared" si="0"/>
        <v>5.0042893909064913E-5</v>
      </c>
      <c r="P8" s="52">
        <f t="shared" si="2"/>
        <v>6.3345435327930265E-3</v>
      </c>
      <c r="Q8" s="57" cm="1">
        <f t="array" ref="Q8">_xlfn.IFS(P8&gt;=1,30,P8&lt;1,P8*30)</f>
        <v>0.19003630598379079</v>
      </c>
      <c r="R8" s="65">
        <f t="shared" si="3"/>
        <v>0</v>
      </c>
      <c r="S8" s="57" cm="1">
        <f t="array" ref="S8">_xlfn.IFS(R8&gt;=0.15,10,R8&lt;0.15,R8/0.15*10)</f>
        <v>0</v>
      </c>
      <c r="T8" s="60"/>
      <c r="U8" s="58"/>
      <c r="V8" s="62">
        <f t="shared" si="4"/>
        <v>30.190036305983792</v>
      </c>
      <c r="W8" s="63" t="str">
        <f t="shared" si="5"/>
        <v>不合格</v>
      </c>
      <c r="X8" s="84"/>
      <c r="Y8" s="84"/>
      <c r="Z8" s="84"/>
      <c r="AA8" s="84"/>
      <c r="AB8" s="84"/>
    </row>
    <row r="9" spans="1:28" ht="24.95" customHeight="1">
      <c r="A9" s="34" t="s">
        <v>64</v>
      </c>
      <c r="B9" s="35">
        <v>6</v>
      </c>
      <c r="C9" s="35" t="s">
        <v>1275</v>
      </c>
      <c r="D9" s="35" t="s">
        <v>804</v>
      </c>
      <c r="E9" s="33">
        <v>44.1</v>
      </c>
      <c r="F9" s="35" t="s">
        <v>805</v>
      </c>
      <c r="G9" s="35">
        <v>0</v>
      </c>
      <c r="H9" s="35">
        <v>0</v>
      </c>
      <c r="I9" s="35">
        <v>0</v>
      </c>
      <c r="J9" s="36">
        <v>0</v>
      </c>
      <c r="K9" s="36">
        <v>0</v>
      </c>
      <c r="L9" s="83">
        <v>1400</v>
      </c>
      <c r="M9" s="52">
        <f t="shared" si="1"/>
        <v>0</v>
      </c>
      <c r="N9" s="57" cm="1">
        <f t="array" ref="N9">_xlfn.IFS(M9&gt;=1,30,M9&lt;1,M9*30)</f>
        <v>0</v>
      </c>
      <c r="O9" s="54">
        <f t="shared" si="0"/>
        <v>0</v>
      </c>
      <c r="P9" s="52">
        <f t="shared" si="2"/>
        <v>0</v>
      </c>
      <c r="Q9" s="57" cm="1">
        <f t="array" ref="Q9">_xlfn.IFS(P9&gt;=1,30,P9&lt;1,P9*30)</f>
        <v>0</v>
      </c>
      <c r="R9" s="65">
        <f t="shared" si="3"/>
        <v>0</v>
      </c>
      <c r="S9" s="57" cm="1">
        <f t="array" ref="S9">_xlfn.IFS(R9&gt;=0.15,10,R9&lt;0.15,R9/0.15*10)</f>
        <v>0</v>
      </c>
      <c r="T9" s="60"/>
      <c r="U9" s="58"/>
      <c r="V9" s="62">
        <f t="shared" si="4"/>
        <v>0</v>
      </c>
      <c r="W9" s="63" t="str">
        <f t="shared" si="5"/>
        <v>不合格</v>
      </c>
      <c r="X9" s="84"/>
      <c r="Y9" s="84"/>
      <c r="Z9" s="84"/>
      <c r="AA9" s="84"/>
      <c r="AB9" s="84"/>
    </row>
    <row r="10" spans="1:28" ht="24.95" customHeight="1">
      <c r="A10" s="34" t="s">
        <v>64</v>
      </c>
      <c r="B10" s="35">
        <v>7</v>
      </c>
      <c r="C10" s="35" t="s">
        <v>1281</v>
      </c>
      <c r="D10" s="35" t="s">
        <v>811</v>
      </c>
      <c r="E10" s="33">
        <v>57.8</v>
      </c>
      <c r="F10" s="35" t="s">
        <v>812</v>
      </c>
      <c r="G10" s="35">
        <v>0</v>
      </c>
      <c r="H10" s="35">
        <v>0</v>
      </c>
      <c r="I10" s="35">
        <v>0</v>
      </c>
      <c r="J10" s="36">
        <v>0</v>
      </c>
      <c r="K10" s="36">
        <v>0</v>
      </c>
      <c r="L10" s="83">
        <v>1400</v>
      </c>
      <c r="M10" s="52">
        <f t="shared" si="1"/>
        <v>0</v>
      </c>
      <c r="N10" s="57" cm="1">
        <f t="array" ref="N10">_xlfn.IFS(M10&gt;=1,30,M10&lt;1,M10*30)</f>
        <v>0</v>
      </c>
      <c r="O10" s="54">
        <f t="shared" si="0"/>
        <v>0</v>
      </c>
      <c r="P10" s="52">
        <f t="shared" si="2"/>
        <v>0</v>
      </c>
      <c r="Q10" s="57" cm="1">
        <f t="array" ref="Q10">_xlfn.IFS(P10&gt;=1,30,P10&lt;1,P10*30)</f>
        <v>0</v>
      </c>
      <c r="R10" s="65">
        <f t="shared" si="3"/>
        <v>0</v>
      </c>
      <c r="S10" s="57" cm="1">
        <f t="array" ref="S10">_xlfn.IFS(R10&gt;=0.15,10,R10&lt;0.15,R10/0.15*10)</f>
        <v>0</v>
      </c>
      <c r="T10" s="60"/>
      <c r="U10" s="58"/>
      <c r="V10" s="62">
        <f t="shared" si="4"/>
        <v>0</v>
      </c>
      <c r="W10" s="63" t="str">
        <f t="shared" si="5"/>
        <v>不合格</v>
      </c>
      <c r="X10" s="84"/>
      <c r="Y10" s="84"/>
      <c r="Z10" s="84"/>
      <c r="AA10" s="84"/>
      <c r="AB10" s="84"/>
    </row>
    <row r="11" spans="1:28" ht="24.95" customHeight="1">
      <c r="A11" s="34" t="s">
        <v>64</v>
      </c>
      <c r="B11" s="35">
        <v>8</v>
      </c>
      <c r="C11" s="35" t="s">
        <v>1284</v>
      </c>
      <c r="D11" s="35" t="s">
        <v>817</v>
      </c>
      <c r="E11" s="33">
        <v>83.9</v>
      </c>
      <c r="F11" s="35" t="s">
        <v>801</v>
      </c>
      <c r="G11" s="35">
        <v>1644.92</v>
      </c>
      <c r="H11" s="35">
        <v>0</v>
      </c>
      <c r="I11" s="35">
        <v>298</v>
      </c>
      <c r="J11" s="36">
        <v>11498.5</v>
      </c>
      <c r="K11" s="36">
        <v>0</v>
      </c>
      <c r="L11" s="83">
        <v>1400</v>
      </c>
      <c r="M11" s="52">
        <f t="shared" si="1"/>
        <v>1.1749428571428573</v>
      </c>
      <c r="N11" s="57" cm="1">
        <f t="array" ref="N11">_xlfn.IFS(M11&gt;=1,30,M11&lt;1,M11*30)</f>
        <v>30</v>
      </c>
      <c r="O11" s="54">
        <f t="shared" si="0"/>
        <v>1.3705005959475566E-2</v>
      </c>
      <c r="P11" s="52">
        <f t="shared" si="2"/>
        <v>1.7348108809462741</v>
      </c>
      <c r="Q11" s="57" cm="1">
        <f t="array" ref="Q11">_xlfn.IFS(P11&gt;=1,30,P11&lt;1,P11*30)</f>
        <v>30</v>
      </c>
      <c r="R11" s="65">
        <f t="shared" si="3"/>
        <v>0</v>
      </c>
      <c r="S11" s="57" cm="1">
        <f t="array" ref="S11">_xlfn.IFS(R11&gt;=0.15,10,R11&lt;0.15,R11/0.15*10)</f>
        <v>0</v>
      </c>
      <c r="T11" s="60"/>
      <c r="U11" s="58"/>
      <c r="V11" s="62">
        <f t="shared" si="4"/>
        <v>60</v>
      </c>
      <c r="W11" s="63" t="str">
        <f t="shared" si="5"/>
        <v>合格</v>
      </c>
      <c r="X11" s="84"/>
      <c r="Y11" s="84"/>
      <c r="Z11" s="84"/>
      <c r="AA11" s="84"/>
      <c r="AB11" s="84"/>
    </row>
    <row r="12" spans="1:28" ht="24.95" customHeight="1">
      <c r="A12" s="34" t="s">
        <v>64</v>
      </c>
      <c r="B12" s="35">
        <v>9</v>
      </c>
      <c r="C12" s="35" t="s">
        <v>1291</v>
      </c>
      <c r="D12" s="35" t="s">
        <v>831</v>
      </c>
      <c r="E12" s="33">
        <v>179.9</v>
      </c>
      <c r="F12" s="35" t="s">
        <v>832</v>
      </c>
      <c r="G12" s="35">
        <v>401.46</v>
      </c>
      <c r="H12" s="35">
        <v>0</v>
      </c>
      <c r="I12" s="35">
        <v>953</v>
      </c>
      <c r="J12" s="36">
        <v>52209</v>
      </c>
      <c r="K12" s="36">
        <v>0</v>
      </c>
      <c r="L12" s="83">
        <v>1400</v>
      </c>
      <c r="M12" s="52">
        <f t="shared" si="1"/>
        <v>0.28675714285714282</v>
      </c>
      <c r="N12" s="57" cm="1">
        <f t="array" ref="N12">_xlfn.IFS(M12&gt;=1,30,M12&lt;1,M12*30)</f>
        <v>8.6027142857142849</v>
      </c>
      <c r="O12" s="54">
        <f t="shared" si="0"/>
        <v>2.9021122846025572E-2</v>
      </c>
      <c r="P12" s="52">
        <f t="shared" si="2"/>
        <v>3.6735598539272871</v>
      </c>
      <c r="Q12" s="57" cm="1">
        <f t="array" ref="Q12">_xlfn.IFS(P12&gt;=1,30,P12&lt;1,P12*30)</f>
        <v>30</v>
      </c>
      <c r="R12" s="65">
        <f t="shared" si="3"/>
        <v>0</v>
      </c>
      <c r="S12" s="57" cm="1">
        <f t="array" ref="S12">_xlfn.IFS(R12&gt;=0.15,10,R12&lt;0.15,R12/0.15*10)</f>
        <v>0</v>
      </c>
      <c r="T12" s="60"/>
      <c r="U12" s="58"/>
      <c r="V12" s="62">
        <f t="shared" si="4"/>
        <v>38.602714285714285</v>
      </c>
      <c r="W12" s="63" t="str">
        <f t="shared" si="5"/>
        <v>不合格</v>
      </c>
      <c r="X12" s="84"/>
      <c r="Y12" s="84"/>
      <c r="Z12" s="84"/>
      <c r="AA12" s="84"/>
      <c r="AB12" s="84"/>
    </row>
    <row r="13" spans="1:28" ht="24.95" customHeight="1">
      <c r="A13" s="34" t="s">
        <v>64</v>
      </c>
      <c r="B13" s="35">
        <v>10</v>
      </c>
      <c r="C13" s="35" t="s">
        <v>1283</v>
      </c>
      <c r="D13" s="35" t="s">
        <v>815</v>
      </c>
      <c r="E13" s="33">
        <v>67.680000000000007</v>
      </c>
      <c r="F13" s="35" t="s">
        <v>810</v>
      </c>
      <c r="G13" s="35">
        <v>0</v>
      </c>
      <c r="H13" s="35">
        <v>0</v>
      </c>
      <c r="I13" s="35">
        <v>0</v>
      </c>
      <c r="J13" s="36">
        <v>0</v>
      </c>
      <c r="K13" s="36">
        <v>0</v>
      </c>
      <c r="L13" s="83">
        <v>1400</v>
      </c>
      <c r="M13" s="52">
        <f t="shared" si="1"/>
        <v>0</v>
      </c>
      <c r="N13" s="57" cm="1">
        <f t="array" ref="N13">_xlfn.IFS(M13&gt;=1,30,M13&lt;1,M13*30)</f>
        <v>0</v>
      </c>
      <c r="O13" s="54">
        <f t="shared" si="0"/>
        <v>0</v>
      </c>
      <c r="P13" s="52">
        <f t="shared" si="2"/>
        <v>0</v>
      </c>
      <c r="Q13" s="57" cm="1">
        <f t="array" ref="Q13">_xlfn.IFS(P13&gt;=1,30,P13&lt;1,P13*30)</f>
        <v>0</v>
      </c>
      <c r="R13" s="65">
        <f t="shared" si="3"/>
        <v>0</v>
      </c>
      <c r="S13" s="57" cm="1">
        <f t="array" ref="S13">_xlfn.IFS(R13&gt;=0.15,10,R13&lt;0.15,R13/0.15*10)</f>
        <v>0</v>
      </c>
      <c r="T13" s="60"/>
      <c r="U13" s="58"/>
      <c r="V13" s="62">
        <f t="shared" si="4"/>
        <v>0</v>
      </c>
      <c r="W13" s="63" t="str">
        <f t="shared" si="5"/>
        <v>不合格</v>
      </c>
      <c r="X13" s="84"/>
      <c r="Y13" s="84"/>
      <c r="Z13" s="84"/>
      <c r="AA13" s="84"/>
      <c r="AB13" s="84"/>
    </row>
    <row r="14" spans="1:28" ht="24.95" customHeight="1">
      <c r="A14" s="34" t="s">
        <v>64</v>
      </c>
      <c r="B14" s="35">
        <v>11</v>
      </c>
      <c r="C14" s="35" t="s">
        <v>1287</v>
      </c>
      <c r="D14" s="35" t="s">
        <v>825</v>
      </c>
      <c r="E14" s="33">
        <v>109.7</v>
      </c>
      <c r="F14" s="35" t="s">
        <v>573</v>
      </c>
      <c r="G14" s="35">
        <v>0</v>
      </c>
      <c r="H14" s="35">
        <v>0</v>
      </c>
      <c r="I14" s="35">
        <v>0</v>
      </c>
      <c r="J14" s="36">
        <v>0</v>
      </c>
      <c r="K14" s="36">
        <v>0</v>
      </c>
      <c r="L14" s="83">
        <v>1400</v>
      </c>
      <c r="M14" s="52">
        <f t="shared" si="1"/>
        <v>0</v>
      </c>
      <c r="N14" s="57" cm="1">
        <f t="array" ref="N14">_xlfn.IFS(M14&gt;=1,30,M14&lt;1,M14*30)</f>
        <v>0</v>
      </c>
      <c r="O14" s="54">
        <f t="shared" si="0"/>
        <v>0</v>
      </c>
      <c r="P14" s="52">
        <f t="shared" si="2"/>
        <v>0</v>
      </c>
      <c r="Q14" s="57" cm="1">
        <f t="array" ref="Q14">_xlfn.IFS(P14&gt;=1,30,P14&lt;1,P14*30)</f>
        <v>0</v>
      </c>
      <c r="R14" s="65">
        <f t="shared" si="3"/>
        <v>0</v>
      </c>
      <c r="S14" s="57" cm="1">
        <f t="array" ref="S14">_xlfn.IFS(R14&gt;=0.15,10,R14&lt;0.15,R14/0.15*10)</f>
        <v>0</v>
      </c>
      <c r="T14" s="60"/>
      <c r="U14" s="58"/>
      <c r="V14" s="62">
        <f t="shared" si="4"/>
        <v>0</v>
      </c>
      <c r="W14" s="63" t="str">
        <f t="shared" si="5"/>
        <v>不合格</v>
      </c>
      <c r="X14" s="84"/>
      <c r="Y14" s="84"/>
      <c r="Z14" s="84"/>
      <c r="AA14" s="84"/>
      <c r="AB14" s="84"/>
    </row>
    <row r="15" spans="1:28" ht="24.95" customHeight="1">
      <c r="A15" s="34" t="s">
        <v>64</v>
      </c>
      <c r="B15" s="35">
        <v>12</v>
      </c>
      <c r="C15" s="35" t="s">
        <v>1290</v>
      </c>
      <c r="D15" s="35" t="s">
        <v>829</v>
      </c>
      <c r="E15" s="33">
        <v>159.9</v>
      </c>
      <c r="F15" s="35" t="s">
        <v>830</v>
      </c>
      <c r="G15" s="35">
        <v>855.79</v>
      </c>
      <c r="H15" s="35">
        <v>0</v>
      </c>
      <c r="I15" s="35">
        <v>87</v>
      </c>
      <c r="J15" s="36">
        <v>24165</v>
      </c>
      <c r="K15" s="36">
        <v>0</v>
      </c>
      <c r="L15" s="83">
        <v>1400</v>
      </c>
      <c r="M15" s="52">
        <f t="shared" si="1"/>
        <v>0.61127857142857145</v>
      </c>
      <c r="N15" s="57" cm="1">
        <f t="array" ref="N15">_xlfn.IFS(M15&gt;=1,30,M15&lt;1,M15*30)</f>
        <v>18.338357142857145</v>
      </c>
      <c r="O15" s="54">
        <f t="shared" si="0"/>
        <v>1.5112570356472796E-2</v>
      </c>
      <c r="P15" s="52">
        <f t="shared" si="2"/>
        <v>1.912983589426936</v>
      </c>
      <c r="Q15" s="57" cm="1">
        <f t="array" ref="Q15">_xlfn.IFS(P15&gt;=1,30,P15&lt;1,P15*30)</f>
        <v>30</v>
      </c>
      <c r="R15" s="65">
        <f t="shared" si="3"/>
        <v>0</v>
      </c>
      <c r="S15" s="57" cm="1">
        <f t="array" ref="S15">_xlfn.IFS(R15&gt;=0.15,10,R15&lt;0.15,R15/0.15*10)</f>
        <v>0</v>
      </c>
      <c r="T15" s="60"/>
      <c r="U15" s="58"/>
      <c r="V15" s="62">
        <f t="shared" si="4"/>
        <v>48.338357142857149</v>
      </c>
      <c r="W15" s="63" t="str">
        <f t="shared" si="5"/>
        <v>不合格</v>
      </c>
      <c r="X15" s="84"/>
      <c r="Y15" s="84"/>
      <c r="Z15" s="84"/>
      <c r="AA15" s="84"/>
      <c r="AB15" s="84"/>
    </row>
    <row r="16" spans="1:28" ht="24.95" customHeight="1">
      <c r="A16" s="34" t="s">
        <v>64</v>
      </c>
      <c r="B16" s="35">
        <v>13</v>
      </c>
      <c r="C16" s="35" t="s">
        <v>1282</v>
      </c>
      <c r="D16" s="35" t="s">
        <v>813</v>
      </c>
      <c r="E16" s="33">
        <v>59.5</v>
      </c>
      <c r="F16" s="35" t="s">
        <v>569</v>
      </c>
      <c r="G16" s="35">
        <v>0</v>
      </c>
      <c r="H16" s="35">
        <v>0</v>
      </c>
      <c r="I16" s="35">
        <v>0</v>
      </c>
      <c r="J16" s="36">
        <v>0</v>
      </c>
      <c r="K16" s="36">
        <v>0</v>
      </c>
      <c r="L16" s="83">
        <v>1400</v>
      </c>
      <c r="M16" s="52">
        <f t="shared" si="1"/>
        <v>0</v>
      </c>
      <c r="N16" s="57" cm="1">
        <f t="array" ref="N16">_xlfn.IFS(M16&gt;=1,30,M16&lt;1,M16*30)</f>
        <v>0</v>
      </c>
      <c r="O16" s="54">
        <f t="shared" si="0"/>
        <v>0</v>
      </c>
      <c r="P16" s="52">
        <f t="shared" si="2"/>
        <v>0</v>
      </c>
      <c r="Q16" s="57" cm="1">
        <f t="array" ref="Q16">_xlfn.IFS(P16&gt;=1,30,P16&lt;1,P16*30)</f>
        <v>0</v>
      </c>
      <c r="R16" s="65">
        <f t="shared" si="3"/>
        <v>0</v>
      </c>
      <c r="S16" s="57" cm="1">
        <f t="array" ref="S16">_xlfn.IFS(R16&gt;=0.15,10,R16&lt;0.15,R16/0.15*10)</f>
        <v>0</v>
      </c>
      <c r="T16" s="60"/>
      <c r="U16" s="58"/>
      <c r="V16" s="62">
        <f t="shared" si="4"/>
        <v>0</v>
      </c>
      <c r="W16" s="63" t="str">
        <f t="shared" si="5"/>
        <v>不合格</v>
      </c>
      <c r="X16" s="84"/>
      <c r="Y16" s="84"/>
      <c r="Z16" s="84"/>
      <c r="AA16" s="84"/>
      <c r="AB16" s="84"/>
    </row>
    <row r="17" spans="1:28" ht="24.95" customHeight="1">
      <c r="A17" s="34" t="s">
        <v>64</v>
      </c>
      <c r="B17" s="35">
        <v>14</v>
      </c>
      <c r="C17" s="35" t="s">
        <v>1276</v>
      </c>
      <c r="D17" s="35" t="s">
        <v>180</v>
      </c>
      <c r="E17" s="33">
        <v>47.9</v>
      </c>
      <c r="F17" s="35" t="s">
        <v>807</v>
      </c>
      <c r="G17" s="35">
        <v>0</v>
      </c>
      <c r="H17" s="35">
        <v>0</v>
      </c>
      <c r="I17" s="35">
        <v>0</v>
      </c>
      <c r="J17" s="36">
        <v>0</v>
      </c>
      <c r="K17" s="36">
        <v>0</v>
      </c>
      <c r="L17" s="83">
        <v>1400</v>
      </c>
      <c r="M17" s="52">
        <f t="shared" si="1"/>
        <v>0</v>
      </c>
      <c r="N17" s="57" cm="1">
        <f t="array" ref="N17">_xlfn.IFS(M17&gt;=1,30,M17&lt;1,M17*30)</f>
        <v>0</v>
      </c>
      <c r="O17" s="54">
        <f t="shared" si="0"/>
        <v>0</v>
      </c>
      <c r="P17" s="52">
        <f t="shared" si="2"/>
        <v>0</v>
      </c>
      <c r="Q17" s="57" cm="1">
        <f t="array" ref="Q17">_xlfn.IFS(P17&gt;=1,30,P17&lt;1,P17*30)</f>
        <v>0</v>
      </c>
      <c r="R17" s="65">
        <f t="shared" si="3"/>
        <v>0</v>
      </c>
      <c r="S17" s="57" cm="1">
        <f t="array" ref="S17">_xlfn.IFS(R17&gt;=0.15,10,R17&lt;0.15,R17/0.15*10)</f>
        <v>0</v>
      </c>
      <c r="T17" s="60"/>
      <c r="U17" s="58"/>
      <c r="V17" s="62">
        <f t="shared" si="4"/>
        <v>0</v>
      </c>
      <c r="W17" s="63" t="str">
        <f t="shared" si="5"/>
        <v>不合格</v>
      </c>
      <c r="X17" s="84"/>
      <c r="Y17" s="84"/>
      <c r="Z17" s="84"/>
      <c r="AA17" s="84"/>
      <c r="AB17" s="84"/>
    </row>
    <row r="18" spans="1:28" ht="24.95" customHeight="1">
      <c r="A18" s="34" t="s">
        <v>64</v>
      </c>
      <c r="B18" s="35">
        <v>15</v>
      </c>
      <c r="C18" s="35" t="s">
        <v>1279</v>
      </c>
      <c r="D18" s="35" t="s">
        <v>804</v>
      </c>
      <c r="E18" s="33">
        <v>51.9</v>
      </c>
      <c r="F18" s="35" t="s">
        <v>807</v>
      </c>
      <c r="G18" s="35">
        <v>0</v>
      </c>
      <c r="H18" s="35">
        <v>0</v>
      </c>
      <c r="I18" s="35">
        <v>0</v>
      </c>
      <c r="J18" s="36">
        <v>0</v>
      </c>
      <c r="K18" s="36">
        <v>0</v>
      </c>
      <c r="L18" s="83">
        <v>1400</v>
      </c>
      <c r="M18" s="52">
        <f t="shared" si="1"/>
        <v>0</v>
      </c>
      <c r="N18" s="57" cm="1">
        <f t="array" ref="N18">_xlfn.IFS(M18&gt;=1,30,M18&lt;1,M18*30)</f>
        <v>0</v>
      </c>
      <c r="O18" s="54">
        <f t="shared" si="0"/>
        <v>0</v>
      </c>
      <c r="P18" s="52">
        <f t="shared" si="2"/>
        <v>0</v>
      </c>
      <c r="Q18" s="57" cm="1">
        <f t="array" ref="Q18">_xlfn.IFS(P18&gt;=1,30,P18&lt;1,P18*30)</f>
        <v>0</v>
      </c>
      <c r="R18" s="65">
        <f t="shared" si="3"/>
        <v>0</v>
      </c>
      <c r="S18" s="57" cm="1">
        <f t="array" ref="S18">_xlfn.IFS(R18&gt;=0.15,10,R18&lt;0.15,R18/0.15*10)</f>
        <v>0</v>
      </c>
      <c r="T18" s="60"/>
      <c r="U18" s="58"/>
      <c r="V18" s="62">
        <f t="shared" si="4"/>
        <v>0</v>
      </c>
      <c r="W18" s="63" t="str">
        <f t="shared" si="5"/>
        <v>不合格</v>
      </c>
      <c r="X18" s="84"/>
      <c r="Y18" s="84"/>
      <c r="Z18" s="84"/>
      <c r="AA18" s="84"/>
      <c r="AB18" s="84"/>
    </row>
    <row r="19" spans="1:28" ht="24.95" customHeight="1">
      <c r="A19" s="34" t="s">
        <v>64</v>
      </c>
      <c r="B19" s="35">
        <v>16</v>
      </c>
      <c r="C19" s="35" t="s">
        <v>1288</v>
      </c>
      <c r="D19" s="35" t="s">
        <v>826</v>
      </c>
      <c r="E19" s="33">
        <v>129.9</v>
      </c>
      <c r="F19" s="35" t="s">
        <v>824</v>
      </c>
      <c r="G19" s="35">
        <v>7769.36</v>
      </c>
      <c r="H19" s="35">
        <v>0</v>
      </c>
      <c r="I19" s="35">
        <v>1067</v>
      </c>
      <c r="J19" s="36">
        <v>56730</v>
      </c>
      <c r="K19" s="36">
        <v>0</v>
      </c>
      <c r="L19" s="83">
        <v>1400</v>
      </c>
      <c r="M19" s="52">
        <f t="shared" si="1"/>
        <v>5.5495428571428569</v>
      </c>
      <c r="N19" s="57" cm="1">
        <f t="array" ref="N19">_xlfn.IFS(M19&gt;=1,30,M19&lt;1,M19*30)</f>
        <v>30</v>
      </c>
      <c r="O19" s="54">
        <f t="shared" si="0"/>
        <v>4.3672055427251728E-2</v>
      </c>
      <c r="P19" s="52">
        <f t="shared" si="2"/>
        <v>5.5281082819305976</v>
      </c>
      <c r="Q19" s="57" cm="1">
        <f t="array" ref="Q19">_xlfn.IFS(P19&gt;=1,30,P19&lt;1,P19*30)</f>
        <v>30</v>
      </c>
      <c r="R19" s="65">
        <f t="shared" si="3"/>
        <v>0</v>
      </c>
      <c r="S19" s="57" cm="1">
        <f t="array" ref="S19">_xlfn.IFS(R19&gt;=0.15,10,R19&lt;0.15,R19/0.15*10)</f>
        <v>0</v>
      </c>
      <c r="T19" s="60"/>
      <c r="U19" s="58"/>
      <c r="V19" s="62">
        <f t="shared" si="4"/>
        <v>60</v>
      </c>
      <c r="W19" s="63" t="str">
        <f t="shared" si="5"/>
        <v>合格</v>
      </c>
      <c r="X19" s="84"/>
      <c r="Y19" s="84"/>
      <c r="Z19" s="84"/>
      <c r="AA19" s="84"/>
      <c r="AB19" s="84"/>
    </row>
    <row r="20" spans="1:28" ht="24.95" customHeight="1">
      <c r="A20" s="34" t="s">
        <v>64</v>
      </c>
      <c r="B20" s="35">
        <v>17</v>
      </c>
      <c r="C20" s="35" t="s">
        <v>1278</v>
      </c>
      <c r="D20" s="35" t="s">
        <v>809</v>
      </c>
      <c r="E20" s="33">
        <v>49.98</v>
      </c>
      <c r="F20" s="35" t="s">
        <v>566</v>
      </c>
      <c r="G20" s="35">
        <v>0</v>
      </c>
      <c r="H20" s="35">
        <v>0</v>
      </c>
      <c r="I20" s="35">
        <v>0</v>
      </c>
      <c r="J20" s="36">
        <v>0</v>
      </c>
      <c r="K20" s="36">
        <v>0</v>
      </c>
      <c r="L20" s="83">
        <v>1400</v>
      </c>
      <c r="M20" s="52">
        <f t="shared" si="1"/>
        <v>0</v>
      </c>
      <c r="N20" s="57" cm="1">
        <f t="array" ref="N20">_xlfn.IFS(M20&gt;=1,30,M20&lt;1,M20*30)</f>
        <v>0</v>
      </c>
      <c r="O20" s="54">
        <f t="shared" si="0"/>
        <v>0</v>
      </c>
      <c r="P20" s="52">
        <f t="shared" si="2"/>
        <v>0</v>
      </c>
      <c r="Q20" s="57" cm="1">
        <f t="array" ref="Q20">_xlfn.IFS(P20&gt;=1,30,P20&lt;1,P20*30)</f>
        <v>0</v>
      </c>
      <c r="R20" s="65">
        <f t="shared" si="3"/>
        <v>0</v>
      </c>
      <c r="S20" s="57" cm="1">
        <f t="array" ref="S20">_xlfn.IFS(R20&gt;=0.15,10,R20&lt;0.15,R20/0.15*10)</f>
        <v>0</v>
      </c>
      <c r="T20" s="60"/>
      <c r="U20" s="58"/>
      <c r="V20" s="62">
        <f t="shared" si="4"/>
        <v>0</v>
      </c>
      <c r="W20" s="63" t="str">
        <f t="shared" si="5"/>
        <v>不合格</v>
      </c>
      <c r="X20" s="84"/>
      <c r="Y20" s="84"/>
      <c r="Z20" s="84"/>
      <c r="AA20" s="84"/>
      <c r="AB20" s="84"/>
    </row>
    <row r="21" spans="1:28" ht="24.95" customHeight="1">
      <c r="A21" s="34" t="s">
        <v>64</v>
      </c>
      <c r="B21" s="35">
        <v>18</v>
      </c>
      <c r="C21" s="35" t="s">
        <v>1292</v>
      </c>
      <c r="D21" s="35" t="s">
        <v>833</v>
      </c>
      <c r="E21" s="33">
        <v>249</v>
      </c>
      <c r="F21" s="35" t="s">
        <v>566</v>
      </c>
      <c r="G21" s="35">
        <v>0</v>
      </c>
      <c r="H21" s="35">
        <v>0</v>
      </c>
      <c r="I21" s="35">
        <v>0</v>
      </c>
      <c r="J21" s="36">
        <v>0</v>
      </c>
      <c r="K21" s="36">
        <v>0</v>
      </c>
      <c r="L21" s="83">
        <v>800</v>
      </c>
      <c r="M21" s="52">
        <f t="shared" si="1"/>
        <v>0</v>
      </c>
      <c r="N21" s="57" cm="1">
        <f t="array" ref="N21">_xlfn.IFS(M21&gt;=1,30,M21&lt;1,M21*30)</f>
        <v>0</v>
      </c>
      <c r="O21" s="54">
        <f t="shared" si="0"/>
        <v>0</v>
      </c>
      <c r="P21" s="52">
        <f t="shared" si="2"/>
        <v>0</v>
      </c>
      <c r="Q21" s="57" cm="1">
        <f t="array" ref="Q21">_xlfn.IFS(P21&gt;=1,30,P21&lt;1,P21*30)</f>
        <v>0</v>
      </c>
      <c r="R21" s="65">
        <f t="shared" si="3"/>
        <v>0</v>
      </c>
      <c r="S21" s="57" cm="1">
        <f t="array" ref="S21">_xlfn.IFS(R21&gt;=0.15,10,R21&lt;0.15,R21/0.15*10)</f>
        <v>0</v>
      </c>
      <c r="T21" s="60"/>
      <c r="U21" s="58"/>
      <c r="V21" s="62">
        <f t="shared" si="4"/>
        <v>0</v>
      </c>
      <c r="W21" s="63" t="str">
        <f t="shared" si="5"/>
        <v>不合格</v>
      </c>
      <c r="X21" s="84"/>
      <c r="Y21" s="84"/>
      <c r="Z21" s="84"/>
      <c r="AA21" s="84"/>
      <c r="AB21" s="84"/>
    </row>
    <row r="22" spans="1:28" ht="24.95" customHeight="1">
      <c r="A22" s="34" t="s">
        <v>64</v>
      </c>
      <c r="B22" s="35">
        <v>19</v>
      </c>
      <c r="C22" s="35" t="s">
        <v>1294</v>
      </c>
      <c r="D22" s="35" t="s">
        <v>3</v>
      </c>
      <c r="E22" s="33">
        <v>309.10000000000002</v>
      </c>
      <c r="F22" s="35" t="s">
        <v>837</v>
      </c>
      <c r="G22" s="35">
        <v>2386.3200000000002</v>
      </c>
      <c r="H22" s="35">
        <v>4235.21</v>
      </c>
      <c r="I22" s="35">
        <v>1493</v>
      </c>
      <c r="J22" s="36">
        <v>315619</v>
      </c>
      <c r="K22" s="36">
        <v>0</v>
      </c>
      <c r="L22" s="83">
        <v>1400</v>
      </c>
      <c r="M22" s="52">
        <f t="shared" si="1"/>
        <v>1.7045142857142859</v>
      </c>
      <c r="N22" s="57" cm="1">
        <f t="array" ref="N22">_xlfn.IFS(M22&gt;=1,30,M22&lt;1,M22*30)</f>
        <v>30</v>
      </c>
      <c r="O22" s="54">
        <f t="shared" si="0"/>
        <v>0.1021090262051116</v>
      </c>
      <c r="P22" s="52">
        <f t="shared" si="2"/>
        <v>12.925193190520455</v>
      </c>
      <c r="Q22" s="57" cm="1">
        <f t="array" ref="Q22">_xlfn.IFS(P22&gt;=1,30,P22&lt;1,P22*30)</f>
        <v>30</v>
      </c>
      <c r="R22" s="65">
        <f t="shared" si="3"/>
        <v>0</v>
      </c>
      <c r="S22" s="57" cm="1">
        <f t="array" ref="S22">_xlfn.IFS(R22&gt;=0.15,10,R22&lt;0.15,R22/0.15*10)</f>
        <v>0</v>
      </c>
      <c r="T22" s="60"/>
      <c r="U22" s="58"/>
      <c r="V22" s="62">
        <f t="shared" si="4"/>
        <v>60</v>
      </c>
      <c r="W22" s="63" t="str">
        <f t="shared" si="5"/>
        <v>合格</v>
      </c>
      <c r="X22" s="84"/>
      <c r="Y22" s="84"/>
      <c r="Z22" s="84"/>
      <c r="AA22" s="84"/>
      <c r="AB22" s="84"/>
    </row>
    <row r="23" spans="1:28" ht="24.95" customHeight="1">
      <c r="A23" s="34" t="s">
        <v>64</v>
      </c>
      <c r="B23" s="35">
        <v>20</v>
      </c>
      <c r="C23" s="35" t="s">
        <v>1277</v>
      </c>
      <c r="D23" s="35" t="s">
        <v>808</v>
      </c>
      <c r="E23" s="33">
        <v>49.8</v>
      </c>
      <c r="F23" s="35" t="s">
        <v>806</v>
      </c>
      <c r="G23" s="35">
        <v>1531.12</v>
      </c>
      <c r="H23" s="35">
        <v>0</v>
      </c>
      <c r="I23" s="35">
        <v>831</v>
      </c>
      <c r="J23" s="36">
        <v>15062.5</v>
      </c>
      <c r="K23" s="36">
        <v>0</v>
      </c>
      <c r="L23" s="83">
        <v>1400</v>
      </c>
      <c r="M23" s="52">
        <f t="shared" si="1"/>
        <v>1.0936571428571429</v>
      </c>
      <c r="N23" s="57" cm="1">
        <f t="array" ref="N23">_xlfn.IFS(M23&gt;=1,30,M23&lt;1,M23*30)</f>
        <v>30</v>
      </c>
      <c r="O23" s="54">
        <f t="shared" si="0"/>
        <v>3.0245983935742977E-2</v>
      </c>
      <c r="P23" s="52">
        <f t="shared" si="2"/>
        <v>3.8286055614864525</v>
      </c>
      <c r="Q23" s="57" cm="1">
        <f t="array" ref="Q23">_xlfn.IFS(P23&gt;=1,30,P23&lt;1,P23*30)</f>
        <v>30</v>
      </c>
      <c r="R23" s="65">
        <f t="shared" si="3"/>
        <v>0</v>
      </c>
      <c r="S23" s="57" cm="1">
        <f t="array" ref="S23">_xlfn.IFS(R23&gt;=0.15,10,R23&lt;0.15,R23/0.15*10)</f>
        <v>0</v>
      </c>
      <c r="T23" s="60"/>
      <c r="U23" s="58"/>
      <c r="V23" s="62">
        <f t="shared" si="4"/>
        <v>60</v>
      </c>
      <c r="W23" s="63" t="str">
        <f t="shared" si="5"/>
        <v>合格</v>
      </c>
      <c r="X23" s="84"/>
      <c r="Y23" s="84"/>
      <c r="Z23" s="84"/>
      <c r="AA23" s="84"/>
      <c r="AB23" s="84"/>
    </row>
    <row r="24" spans="1:28" ht="24.95" customHeight="1">
      <c r="A24" s="34" t="s">
        <v>64</v>
      </c>
      <c r="B24" s="35">
        <v>21</v>
      </c>
      <c r="C24" s="35">
        <v>20159507</v>
      </c>
      <c r="D24" s="35" t="s">
        <v>563</v>
      </c>
      <c r="E24" s="33">
        <v>272</v>
      </c>
      <c r="F24" s="35" t="s">
        <v>836</v>
      </c>
      <c r="G24" s="35">
        <v>1613.23</v>
      </c>
      <c r="H24" s="35">
        <v>9611.02</v>
      </c>
      <c r="I24" s="35">
        <v>113</v>
      </c>
      <c r="J24" s="36">
        <v>104707</v>
      </c>
      <c r="K24" s="36">
        <v>0</v>
      </c>
      <c r="L24" s="83">
        <v>1400</v>
      </c>
      <c r="M24" s="52">
        <f t="shared" si="1"/>
        <v>1.152307142857143</v>
      </c>
      <c r="N24" s="57" cm="1">
        <f t="array" ref="N24">_xlfn.IFS(M24&gt;=1,30,M24&lt;1,M24*30)</f>
        <v>30</v>
      </c>
      <c r="O24" s="54">
        <f t="shared" si="0"/>
        <v>3.849522058823529E-2</v>
      </c>
      <c r="P24" s="52">
        <f t="shared" si="2"/>
        <v>4.8728127326880113</v>
      </c>
      <c r="Q24" s="57" cm="1">
        <f t="array" ref="Q24">_xlfn.IFS(P24&gt;=1,30,P24&lt;1,P24*30)</f>
        <v>30</v>
      </c>
      <c r="R24" s="65">
        <f t="shared" si="3"/>
        <v>0</v>
      </c>
      <c r="S24" s="57" cm="1">
        <f t="array" ref="S24">_xlfn.IFS(R24&gt;=0.15,10,R24&lt;0.15,R24/0.15*10)</f>
        <v>0</v>
      </c>
      <c r="T24" s="60"/>
      <c r="U24" s="58"/>
      <c r="V24" s="62">
        <f t="shared" si="4"/>
        <v>60</v>
      </c>
      <c r="W24" s="63" t="str">
        <f t="shared" si="5"/>
        <v>合格</v>
      </c>
      <c r="X24" s="84"/>
      <c r="Y24" s="84"/>
      <c r="Z24" s="84"/>
      <c r="AA24" s="84"/>
      <c r="AB24" s="84"/>
    </row>
    <row r="25" spans="1:28" ht="24.95" customHeight="1">
      <c r="A25" s="34" t="s">
        <v>64</v>
      </c>
      <c r="B25" s="35">
        <v>22</v>
      </c>
      <c r="C25" s="35">
        <v>20134958</v>
      </c>
      <c r="D25" s="35" t="s">
        <v>821</v>
      </c>
      <c r="E25" s="33">
        <v>99.6</v>
      </c>
      <c r="F25" s="35" t="s">
        <v>822</v>
      </c>
      <c r="G25" s="35">
        <v>450.3</v>
      </c>
      <c r="H25" s="35">
        <v>0</v>
      </c>
      <c r="I25" s="35">
        <v>7</v>
      </c>
      <c r="J25" s="36">
        <v>22808.5</v>
      </c>
      <c r="K25" s="36">
        <v>0</v>
      </c>
      <c r="L25" s="83">
        <v>1400</v>
      </c>
      <c r="M25" s="52">
        <f t="shared" si="1"/>
        <v>0.32164285714285717</v>
      </c>
      <c r="N25" s="57" cm="1">
        <f t="array" ref="N25">_xlfn.IFS(M25&gt;=1,30,M25&lt;1,M25*30)</f>
        <v>9.6492857142857158</v>
      </c>
      <c r="O25" s="54">
        <f t="shared" si="0"/>
        <v>2.2900100401606425E-2</v>
      </c>
      <c r="P25" s="52">
        <f t="shared" si="2"/>
        <v>2.898746886279294</v>
      </c>
      <c r="Q25" s="57" cm="1">
        <f t="array" ref="Q25">_xlfn.IFS(P25&gt;=1,30,P25&lt;1,P25*30)</f>
        <v>30</v>
      </c>
      <c r="R25" s="65">
        <f t="shared" si="3"/>
        <v>0</v>
      </c>
      <c r="S25" s="57" cm="1">
        <f t="array" ref="S25">_xlfn.IFS(R25&gt;=0.15,10,R25&lt;0.15,R25/0.15*10)</f>
        <v>0</v>
      </c>
      <c r="T25" s="60"/>
      <c r="U25" s="58"/>
      <c r="V25" s="62">
        <f t="shared" si="4"/>
        <v>39.649285714285718</v>
      </c>
      <c r="W25" s="63" t="str">
        <f t="shared" si="5"/>
        <v>不合格</v>
      </c>
      <c r="X25" s="84"/>
      <c r="Y25" s="84"/>
      <c r="Z25" s="84"/>
      <c r="AA25" s="84"/>
      <c r="AB25" s="84"/>
    </row>
    <row r="26" spans="1:28" ht="24.95" customHeight="1">
      <c r="A26" s="34" t="s">
        <v>64</v>
      </c>
      <c r="B26" s="35">
        <v>23</v>
      </c>
      <c r="C26" s="35" t="s">
        <v>1295</v>
      </c>
      <c r="D26" s="35" t="s">
        <v>842</v>
      </c>
      <c r="E26" s="33">
        <v>369</v>
      </c>
      <c r="F26" s="35" t="s">
        <v>843</v>
      </c>
      <c r="G26" s="35">
        <v>0</v>
      </c>
      <c r="H26" s="35">
        <v>0</v>
      </c>
      <c r="I26" s="35">
        <v>0</v>
      </c>
      <c r="J26" s="36">
        <v>235225</v>
      </c>
      <c r="K26" s="36">
        <v>0</v>
      </c>
      <c r="L26" s="83">
        <v>1400</v>
      </c>
      <c r="M26" s="52">
        <f t="shared" si="1"/>
        <v>0</v>
      </c>
      <c r="N26" s="57" cm="1">
        <f t="array" ref="N26">_xlfn.IFS(M26&gt;=1,30,M26&lt;1,M26*30)</f>
        <v>0</v>
      </c>
      <c r="O26" s="54">
        <f t="shared" si="0"/>
        <v>6.3746612466124661E-2</v>
      </c>
      <c r="P26" s="52">
        <f t="shared" si="2"/>
        <v>8.0691914514081837</v>
      </c>
      <c r="Q26" s="57" cm="1">
        <f t="array" ref="Q26">_xlfn.IFS(P26&gt;=1,30,P26&lt;1,P26*30)</f>
        <v>30</v>
      </c>
      <c r="R26" s="65">
        <f t="shared" si="3"/>
        <v>0</v>
      </c>
      <c r="S26" s="57" cm="1">
        <f t="array" ref="S26">_xlfn.IFS(R26&gt;=0.15,10,R26&lt;0.15,R26/0.15*10)</f>
        <v>0</v>
      </c>
      <c r="T26" s="60"/>
      <c r="U26" s="58"/>
      <c r="V26" s="62">
        <f t="shared" si="4"/>
        <v>30</v>
      </c>
      <c r="W26" s="63" t="str">
        <f t="shared" si="5"/>
        <v>不合格</v>
      </c>
      <c r="X26" s="84"/>
      <c r="Y26" s="84"/>
      <c r="Z26" s="84"/>
      <c r="AA26" s="84"/>
      <c r="AB26" s="84"/>
    </row>
    <row r="27" spans="1:28" ht="24.95" customHeight="1">
      <c r="A27" s="34" t="s">
        <v>64</v>
      </c>
      <c r="B27" s="35">
        <v>24</v>
      </c>
      <c r="C27" s="35">
        <v>20130715</v>
      </c>
      <c r="D27" s="35" t="s">
        <v>13</v>
      </c>
      <c r="E27" s="33">
        <v>64</v>
      </c>
      <c r="F27" s="35" t="s">
        <v>798</v>
      </c>
      <c r="G27" s="35">
        <v>359.51</v>
      </c>
      <c r="H27" s="35">
        <v>0</v>
      </c>
      <c r="I27" s="35">
        <v>3</v>
      </c>
      <c r="J27" s="36">
        <v>1100.9000000000001</v>
      </c>
      <c r="K27" s="36">
        <v>0</v>
      </c>
      <c r="L27" s="83">
        <v>1400</v>
      </c>
      <c r="M27" s="52">
        <f t="shared" si="1"/>
        <v>0.25679285714285716</v>
      </c>
      <c r="N27" s="57" cm="1">
        <f t="array" ref="N27">_xlfn.IFS(M27&gt;=1,30,M27&lt;1,M27*30)</f>
        <v>7.7037857142857149</v>
      </c>
      <c r="O27" s="54">
        <f t="shared" si="0"/>
        <v>1.7201562500000001E-3</v>
      </c>
      <c r="P27" s="52">
        <f t="shared" si="2"/>
        <v>0.21774129746835441</v>
      </c>
      <c r="Q27" s="57" cm="1">
        <f t="array" ref="Q27">_xlfn.IFS(P27&gt;=1,30,P27&lt;1,P27*30)</f>
        <v>6.532238924050632</v>
      </c>
      <c r="R27" s="65">
        <f t="shared" si="3"/>
        <v>0</v>
      </c>
      <c r="S27" s="57" cm="1">
        <f t="array" ref="S27">_xlfn.IFS(R27&gt;=0.15,10,R27&lt;0.15,R27/0.15*10)</f>
        <v>0</v>
      </c>
      <c r="T27" s="60"/>
      <c r="U27" s="58"/>
      <c r="V27" s="62">
        <f t="shared" si="4"/>
        <v>14.236024638336346</v>
      </c>
      <c r="W27" s="63" t="str">
        <f t="shared" si="5"/>
        <v>不合格</v>
      </c>
      <c r="X27" s="84"/>
      <c r="Y27" s="84"/>
      <c r="Z27" s="84"/>
      <c r="AA27" s="84"/>
      <c r="AB27" s="84"/>
    </row>
    <row r="28" spans="1:28" ht="24.95" customHeight="1">
      <c r="A28" s="34" t="s">
        <v>64</v>
      </c>
      <c r="B28" s="35">
        <v>25</v>
      </c>
      <c r="C28" s="35">
        <v>20125688</v>
      </c>
      <c r="D28" s="35" t="s">
        <v>814</v>
      </c>
      <c r="E28" s="33">
        <v>66</v>
      </c>
      <c r="F28" s="35" t="s">
        <v>800</v>
      </c>
      <c r="G28" s="35">
        <v>139.5</v>
      </c>
      <c r="H28" s="35">
        <v>0</v>
      </c>
      <c r="I28" s="35">
        <v>640</v>
      </c>
      <c r="J28" s="36">
        <v>5571.3</v>
      </c>
      <c r="K28" s="36">
        <v>0</v>
      </c>
      <c r="L28" s="83">
        <v>1400</v>
      </c>
      <c r="M28" s="52">
        <f t="shared" si="1"/>
        <v>9.9642857142857144E-2</v>
      </c>
      <c r="N28" s="57" cm="1">
        <f t="array" ref="N28">_xlfn.IFS(M28&gt;=1,30,M28&lt;1,M28*30)</f>
        <v>2.9892857142857143</v>
      </c>
      <c r="O28" s="54">
        <f t="shared" si="0"/>
        <v>8.4413636363636375E-3</v>
      </c>
      <c r="P28" s="52">
        <f t="shared" si="2"/>
        <v>1.0685270425776756</v>
      </c>
      <c r="Q28" s="57" cm="1">
        <f t="array" ref="Q28">_xlfn.IFS(P28&gt;=1,30,P28&lt;1,P28*30)</f>
        <v>30</v>
      </c>
      <c r="R28" s="65">
        <f t="shared" si="3"/>
        <v>0</v>
      </c>
      <c r="S28" s="57" cm="1">
        <f t="array" ref="S28">_xlfn.IFS(R28&gt;=0.15,10,R28&lt;0.15,R28/0.15*10)</f>
        <v>0</v>
      </c>
      <c r="T28" s="60"/>
      <c r="U28" s="58"/>
      <c r="V28" s="62">
        <f t="shared" si="4"/>
        <v>32.989285714285714</v>
      </c>
      <c r="W28" s="63" t="str">
        <f t="shared" si="5"/>
        <v>不合格</v>
      </c>
      <c r="X28" s="84"/>
      <c r="Y28" s="84"/>
      <c r="Z28" s="84"/>
      <c r="AA28" s="84"/>
      <c r="AB28" s="84"/>
    </row>
    <row r="29" spans="1:28" ht="24.95" customHeight="1">
      <c r="A29" s="34" t="s">
        <v>64</v>
      </c>
      <c r="B29" s="35">
        <v>26</v>
      </c>
      <c r="C29" s="35">
        <v>20132406</v>
      </c>
      <c r="D29" s="35" t="s">
        <v>816</v>
      </c>
      <c r="E29" s="33">
        <v>70.89</v>
      </c>
      <c r="F29" s="35" t="s">
        <v>798</v>
      </c>
      <c r="G29" s="35">
        <v>6186.71</v>
      </c>
      <c r="H29" s="35">
        <v>0</v>
      </c>
      <c r="I29" s="35">
        <v>1</v>
      </c>
      <c r="J29" s="36">
        <v>0</v>
      </c>
      <c r="K29" s="36">
        <v>0</v>
      </c>
      <c r="L29" s="83">
        <v>1400</v>
      </c>
      <c r="M29" s="52">
        <f t="shared" si="1"/>
        <v>4.4190785714285719</v>
      </c>
      <c r="N29" s="57" cm="1">
        <f t="array" ref="N29">_xlfn.IFS(M29&gt;=1,30,M29&lt;1,M29*30)</f>
        <v>30</v>
      </c>
      <c r="O29" s="54">
        <f t="shared" si="0"/>
        <v>0</v>
      </c>
      <c r="P29" s="52">
        <f t="shared" si="2"/>
        <v>0</v>
      </c>
      <c r="Q29" s="57" cm="1">
        <f t="array" ref="Q29">_xlfn.IFS(P29&gt;=1,30,P29&lt;1,P29*30)</f>
        <v>0</v>
      </c>
      <c r="R29" s="65">
        <f t="shared" si="3"/>
        <v>0</v>
      </c>
      <c r="S29" s="57" cm="1">
        <f t="array" ref="S29">_xlfn.IFS(R29&gt;=0.15,10,R29&lt;0.15,R29/0.15*10)</f>
        <v>0</v>
      </c>
      <c r="T29" s="60"/>
      <c r="U29" s="58"/>
      <c r="V29" s="62">
        <f t="shared" si="4"/>
        <v>30</v>
      </c>
      <c r="W29" s="63" t="str">
        <f t="shared" si="5"/>
        <v>不合格</v>
      </c>
      <c r="X29" s="84"/>
      <c r="Y29" s="84"/>
      <c r="Z29" s="84"/>
      <c r="AA29" s="84"/>
      <c r="AB29" s="84"/>
    </row>
    <row r="30" spans="1:28" ht="24.95" customHeight="1">
      <c r="A30" s="34" t="s">
        <v>64</v>
      </c>
      <c r="B30" s="35">
        <v>27</v>
      </c>
      <c r="C30" s="35">
        <v>20103555</v>
      </c>
      <c r="D30" s="35" t="s">
        <v>823</v>
      </c>
      <c r="E30" s="33">
        <v>105</v>
      </c>
      <c r="F30" s="35" t="s">
        <v>824</v>
      </c>
      <c r="G30" s="35">
        <v>464.83</v>
      </c>
      <c r="H30" s="35">
        <v>0</v>
      </c>
      <c r="I30" s="35">
        <v>711</v>
      </c>
      <c r="J30" s="36">
        <v>21777.45</v>
      </c>
      <c r="K30" s="36">
        <v>0</v>
      </c>
      <c r="L30" s="83">
        <v>1400</v>
      </c>
      <c r="M30" s="52">
        <f t="shared" si="1"/>
        <v>0.33202142857142858</v>
      </c>
      <c r="N30" s="57" cm="1">
        <f t="array" ref="N30">_xlfn.IFS(M30&gt;=1,30,M30&lt;1,M30*30)</f>
        <v>9.960642857142858</v>
      </c>
      <c r="O30" s="54">
        <f t="shared" si="0"/>
        <v>2.0740428571428573E-2</v>
      </c>
      <c r="P30" s="52">
        <f t="shared" si="2"/>
        <v>2.6253707052441229</v>
      </c>
      <c r="Q30" s="57" cm="1">
        <f t="array" ref="Q30">_xlfn.IFS(P30&gt;=1,30,P30&lt;1,P30*30)</f>
        <v>30</v>
      </c>
      <c r="R30" s="65">
        <f t="shared" si="3"/>
        <v>0</v>
      </c>
      <c r="S30" s="57" cm="1">
        <f t="array" ref="S30">_xlfn.IFS(R30&gt;=0.15,10,R30&lt;0.15,R30/0.15*10)</f>
        <v>0</v>
      </c>
      <c r="T30" s="60"/>
      <c r="U30" s="58"/>
      <c r="V30" s="62">
        <f t="shared" si="4"/>
        <v>39.960642857142858</v>
      </c>
      <c r="W30" s="63" t="str">
        <f t="shared" si="5"/>
        <v>不合格</v>
      </c>
      <c r="X30" s="84"/>
      <c r="Y30" s="84"/>
      <c r="Z30" s="84"/>
      <c r="AA30" s="84"/>
      <c r="AB30" s="84"/>
    </row>
    <row r="31" spans="1:28" ht="24.95" customHeight="1">
      <c r="A31" s="34" t="s">
        <v>64</v>
      </c>
      <c r="B31" s="35">
        <v>28</v>
      </c>
      <c r="C31" s="35">
        <v>20135602</v>
      </c>
      <c r="D31" s="35" t="s">
        <v>838</v>
      </c>
      <c r="E31" s="33">
        <v>344.38875000000002</v>
      </c>
      <c r="F31" s="35" t="s">
        <v>839</v>
      </c>
      <c r="G31" s="35">
        <v>0</v>
      </c>
      <c r="H31" s="35">
        <v>0</v>
      </c>
      <c r="I31" s="35">
        <v>285</v>
      </c>
      <c r="J31" s="36">
        <v>35146</v>
      </c>
      <c r="K31" s="36">
        <v>0</v>
      </c>
      <c r="L31" s="83">
        <v>1400</v>
      </c>
      <c r="M31" s="52">
        <f t="shared" si="1"/>
        <v>0</v>
      </c>
      <c r="N31" s="57" cm="1">
        <f t="array" ref="N31">_xlfn.IFS(M31&gt;=1,30,M31&lt;1,M31*30)</f>
        <v>0</v>
      </c>
      <c r="O31" s="54">
        <f t="shared" si="0"/>
        <v>1.0205327554979654E-2</v>
      </c>
      <c r="P31" s="52">
        <f t="shared" si="2"/>
        <v>1.2918136145543866</v>
      </c>
      <c r="Q31" s="57" cm="1">
        <f t="array" ref="Q31">_xlfn.IFS(P31&gt;=1,30,P31&lt;1,P31*30)</f>
        <v>30</v>
      </c>
      <c r="R31" s="65">
        <f t="shared" si="3"/>
        <v>0</v>
      </c>
      <c r="S31" s="57" cm="1">
        <f t="array" ref="S31">_xlfn.IFS(R31&gt;=0.15,10,R31&lt;0.15,R31/0.15*10)</f>
        <v>0</v>
      </c>
      <c r="T31" s="60"/>
      <c r="U31" s="58"/>
      <c r="V31" s="62">
        <f t="shared" si="4"/>
        <v>30</v>
      </c>
      <c r="W31" s="63" t="str">
        <f t="shared" si="5"/>
        <v>不合格</v>
      </c>
      <c r="X31" s="84"/>
      <c r="Y31" s="84"/>
      <c r="Z31" s="84"/>
      <c r="AA31" s="84"/>
      <c r="AB31" s="84"/>
    </row>
    <row r="32" spans="1:28" ht="24.95" customHeight="1">
      <c r="A32" s="34" t="s">
        <v>64</v>
      </c>
      <c r="B32" s="35">
        <v>29</v>
      </c>
      <c r="C32" s="35">
        <v>20134957</v>
      </c>
      <c r="D32" s="35" t="s">
        <v>840</v>
      </c>
      <c r="E32" s="33">
        <v>349.9</v>
      </c>
      <c r="F32" s="35" t="s">
        <v>841</v>
      </c>
      <c r="G32" s="35">
        <v>2074.1999999999998</v>
      </c>
      <c r="H32" s="35">
        <v>0</v>
      </c>
      <c r="I32" s="35">
        <v>1200</v>
      </c>
      <c r="J32" s="36">
        <v>175108.5</v>
      </c>
      <c r="K32" s="36">
        <v>0</v>
      </c>
      <c r="L32" s="83">
        <v>1400</v>
      </c>
      <c r="M32" s="52">
        <f t="shared" si="1"/>
        <v>1.4815714285714285</v>
      </c>
      <c r="N32" s="57" cm="1">
        <f t="array" ref="N32">_xlfn.IFS(M32&gt;=1,30,M32&lt;1,M32*30)</f>
        <v>30</v>
      </c>
      <c r="O32" s="54">
        <f t="shared" si="0"/>
        <v>5.0045298656759073E-2</v>
      </c>
      <c r="P32" s="52">
        <f t="shared" si="2"/>
        <v>6.3348479312353252</v>
      </c>
      <c r="Q32" s="57" cm="1">
        <f t="array" ref="Q32">_xlfn.IFS(P32&gt;=1,30,P32&lt;1,P32*30)</f>
        <v>30</v>
      </c>
      <c r="R32" s="65">
        <f t="shared" si="3"/>
        <v>0</v>
      </c>
      <c r="S32" s="57" cm="1">
        <f t="array" ref="S32">_xlfn.IFS(R32&gt;=0.15,10,R32&lt;0.15,R32/0.15*10)</f>
        <v>0</v>
      </c>
      <c r="T32" s="60"/>
      <c r="U32" s="58"/>
      <c r="V32" s="62">
        <f t="shared" si="4"/>
        <v>60</v>
      </c>
      <c r="W32" s="63" t="str">
        <f t="shared" si="5"/>
        <v>合格</v>
      </c>
      <c r="X32" s="84"/>
      <c r="Y32" s="84"/>
      <c r="Z32" s="84"/>
      <c r="AA32" s="84"/>
      <c r="AB32" s="84"/>
    </row>
    <row r="33" spans="1:28" ht="24.95" customHeight="1">
      <c r="A33" s="34" t="s">
        <v>64</v>
      </c>
      <c r="B33" s="35">
        <v>30</v>
      </c>
      <c r="C33" s="35">
        <v>20131004</v>
      </c>
      <c r="D33" s="35" t="s">
        <v>844</v>
      </c>
      <c r="E33" s="33">
        <v>684.9</v>
      </c>
      <c r="F33" s="35" t="s">
        <v>824</v>
      </c>
      <c r="G33" s="35">
        <v>0</v>
      </c>
      <c r="H33" s="35">
        <v>0</v>
      </c>
      <c r="I33" s="35">
        <v>258</v>
      </c>
      <c r="J33" s="36">
        <v>61910</v>
      </c>
      <c r="K33" s="36">
        <v>6</v>
      </c>
      <c r="L33" s="83">
        <v>1400</v>
      </c>
      <c r="M33" s="52">
        <f t="shared" si="1"/>
        <v>0</v>
      </c>
      <c r="N33" s="57" cm="1">
        <f t="array" ref="N33">_xlfn.IFS(M33&gt;=1,30,M33&lt;1,M33*30)</f>
        <v>0</v>
      </c>
      <c r="O33" s="54">
        <f t="shared" si="0"/>
        <v>9.0392758066871089E-3</v>
      </c>
      <c r="P33" s="52">
        <f t="shared" si="2"/>
        <v>1.1442121274287478</v>
      </c>
      <c r="Q33" s="57" cm="1">
        <f t="array" ref="Q33">_xlfn.IFS(P33&gt;=1,30,P33&lt;1,P33*30)</f>
        <v>30</v>
      </c>
      <c r="R33" s="65">
        <f t="shared" si="3"/>
        <v>0</v>
      </c>
      <c r="S33" s="57" cm="1">
        <f t="array" ref="S33">_xlfn.IFS(R33&gt;=0.15,10,R33&lt;0.15,R33/0.15*10)</f>
        <v>0</v>
      </c>
      <c r="T33" s="60"/>
      <c r="U33" s="58"/>
      <c r="V33" s="62">
        <f t="shared" si="4"/>
        <v>30</v>
      </c>
      <c r="W33" s="63" t="str">
        <f t="shared" si="5"/>
        <v>不合格</v>
      </c>
      <c r="X33" s="84"/>
      <c r="Y33" s="84"/>
      <c r="Z33" s="84"/>
      <c r="AA33" s="84"/>
      <c r="AB33" s="84"/>
    </row>
    <row r="34" spans="1:28" ht="24.95" customHeight="1">
      <c r="A34" s="34" t="s">
        <v>147</v>
      </c>
      <c r="B34" s="35">
        <v>31</v>
      </c>
      <c r="C34" s="35">
        <v>20134693</v>
      </c>
      <c r="D34" s="35" t="s">
        <v>793</v>
      </c>
      <c r="E34" s="33">
        <v>41.3</v>
      </c>
      <c r="F34" s="35" t="s">
        <v>794</v>
      </c>
      <c r="G34" s="35">
        <v>0</v>
      </c>
      <c r="H34" s="35">
        <v>0</v>
      </c>
      <c r="I34" s="35">
        <v>0</v>
      </c>
      <c r="J34" s="36">
        <v>0</v>
      </c>
      <c r="K34" s="36">
        <v>0</v>
      </c>
      <c r="L34" s="83">
        <v>1400</v>
      </c>
      <c r="M34" s="52">
        <f t="shared" si="1"/>
        <v>0</v>
      </c>
      <c r="N34" s="57" cm="1">
        <f t="array" ref="N34">_xlfn.IFS(M34&gt;=1,30,M34&lt;1,M34*30)</f>
        <v>0</v>
      </c>
      <c r="O34" s="54">
        <f t="shared" si="0"/>
        <v>0</v>
      </c>
      <c r="P34" s="52">
        <f t="shared" si="2"/>
        <v>0</v>
      </c>
      <c r="Q34" s="57" cm="1">
        <f t="array" ref="Q34">_xlfn.IFS(P34&gt;=1,30,P34&lt;1,P34*30)</f>
        <v>0</v>
      </c>
      <c r="R34" s="65">
        <f t="shared" si="3"/>
        <v>0</v>
      </c>
      <c r="S34" s="57" cm="1">
        <f t="array" ref="S34">_xlfn.IFS(R34&gt;=0.15,10,R34&lt;0.15,R34/0.15*10)</f>
        <v>0</v>
      </c>
      <c r="T34" s="60"/>
      <c r="U34" s="58"/>
      <c r="V34" s="62">
        <f t="shared" si="4"/>
        <v>0</v>
      </c>
      <c r="W34" s="63" t="str">
        <f t="shared" si="5"/>
        <v>不合格</v>
      </c>
      <c r="X34" s="84"/>
      <c r="Y34" s="84"/>
      <c r="Z34" s="84"/>
      <c r="AA34" s="84"/>
      <c r="AB34" s="84"/>
    </row>
    <row r="35" spans="1:28" ht="24.95" customHeight="1">
      <c r="A35" s="34" t="s">
        <v>147</v>
      </c>
      <c r="B35" s="35">
        <v>32</v>
      </c>
      <c r="C35" s="35">
        <v>20130717</v>
      </c>
      <c r="D35" s="35" t="s">
        <v>795</v>
      </c>
      <c r="E35" s="33">
        <v>45</v>
      </c>
      <c r="F35" s="35" t="s">
        <v>796</v>
      </c>
      <c r="G35" s="35">
        <v>696.18</v>
      </c>
      <c r="H35" s="35">
        <v>0</v>
      </c>
      <c r="I35" s="35">
        <v>13</v>
      </c>
      <c r="J35" s="36">
        <v>0</v>
      </c>
      <c r="K35" s="36">
        <v>0</v>
      </c>
      <c r="L35" s="83">
        <v>1400</v>
      </c>
      <c r="M35" s="52">
        <f t="shared" si="1"/>
        <v>0.49727142857142853</v>
      </c>
      <c r="N35" s="57" cm="1">
        <f t="array" ref="N35">_xlfn.IFS(M35&gt;=1,30,M35&lt;1,M35*30)</f>
        <v>14.918142857142856</v>
      </c>
      <c r="O35" s="54">
        <f t="shared" si="0"/>
        <v>0</v>
      </c>
      <c r="P35" s="52">
        <f t="shared" si="2"/>
        <v>0</v>
      </c>
      <c r="Q35" s="57" cm="1">
        <f t="array" ref="Q35">_xlfn.IFS(P35&gt;=1,30,P35&lt;1,P35*30)</f>
        <v>0</v>
      </c>
      <c r="R35" s="65">
        <f t="shared" si="3"/>
        <v>0</v>
      </c>
      <c r="S35" s="57" cm="1">
        <f t="array" ref="S35">_xlfn.IFS(R35&gt;=0.15,10,R35&lt;0.15,R35/0.15*10)</f>
        <v>0</v>
      </c>
      <c r="T35" s="60"/>
      <c r="U35" s="58"/>
      <c r="V35" s="62">
        <f t="shared" si="4"/>
        <v>14.918142857142856</v>
      </c>
      <c r="W35" s="63" t="str">
        <f t="shared" si="5"/>
        <v>不合格</v>
      </c>
      <c r="X35" s="84"/>
      <c r="Y35" s="84"/>
      <c r="Z35" s="84"/>
      <c r="AA35" s="84"/>
      <c r="AB35" s="84"/>
    </row>
    <row r="36" spans="1:28" ht="24.95" customHeight="1">
      <c r="A36" s="34" t="s">
        <v>147</v>
      </c>
      <c r="B36" s="35">
        <v>33</v>
      </c>
      <c r="C36" s="35">
        <v>20130716</v>
      </c>
      <c r="D36" s="35" t="s">
        <v>797</v>
      </c>
      <c r="E36" s="33">
        <v>59</v>
      </c>
      <c r="F36" s="35" t="s">
        <v>798</v>
      </c>
      <c r="G36" s="35">
        <v>3757.21</v>
      </c>
      <c r="H36" s="35">
        <v>0</v>
      </c>
      <c r="I36" s="35">
        <v>963</v>
      </c>
      <c r="J36" s="36">
        <v>0</v>
      </c>
      <c r="K36" s="36">
        <v>0</v>
      </c>
      <c r="L36" s="83">
        <v>1400</v>
      </c>
      <c r="M36" s="52">
        <f t="shared" si="1"/>
        <v>2.6837214285714288</v>
      </c>
      <c r="N36" s="57" cm="1">
        <f t="array" ref="N36">_xlfn.IFS(M36&gt;=1,30,M36&lt;1,M36*30)</f>
        <v>30</v>
      </c>
      <c r="O36" s="54">
        <f t="shared" si="0"/>
        <v>0</v>
      </c>
      <c r="P36" s="52">
        <f t="shared" si="2"/>
        <v>0</v>
      </c>
      <c r="Q36" s="57" cm="1">
        <f t="array" ref="Q36">_xlfn.IFS(P36&gt;=1,30,P36&lt;1,P36*30)</f>
        <v>0</v>
      </c>
      <c r="R36" s="65">
        <f t="shared" si="3"/>
        <v>0</v>
      </c>
      <c r="S36" s="57" cm="1">
        <f t="array" ref="S36">_xlfn.IFS(R36&gt;=0.15,10,R36&lt;0.15,R36/0.15*10)</f>
        <v>0</v>
      </c>
      <c r="T36" s="60"/>
      <c r="U36" s="58"/>
      <c r="V36" s="62">
        <f t="shared" si="4"/>
        <v>30</v>
      </c>
      <c r="W36" s="63" t="str">
        <f t="shared" si="5"/>
        <v>不合格</v>
      </c>
      <c r="X36" s="84"/>
      <c r="Y36" s="84"/>
      <c r="Z36" s="84"/>
      <c r="AA36" s="84"/>
      <c r="AB36" s="84"/>
    </row>
    <row r="37" spans="1:28" ht="24.95" customHeight="1">
      <c r="A37" s="34" t="s">
        <v>147</v>
      </c>
      <c r="B37" s="35">
        <v>34</v>
      </c>
      <c r="C37" s="35">
        <v>20153226</v>
      </c>
      <c r="D37" s="35" t="s">
        <v>799</v>
      </c>
      <c r="E37" s="33">
        <v>158.69999999999999</v>
      </c>
      <c r="F37" s="35" t="s">
        <v>800</v>
      </c>
      <c r="G37" s="35">
        <v>4793.1899999999996</v>
      </c>
      <c r="H37" s="35">
        <v>0</v>
      </c>
      <c r="I37" s="35">
        <v>314</v>
      </c>
      <c r="J37" s="36">
        <v>0</v>
      </c>
      <c r="K37" s="36">
        <v>0</v>
      </c>
      <c r="L37" s="83">
        <v>1400</v>
      </c>
      <c r="M37" s="52">
        <f t="shared" si="1"/>
        <v>3.4237071428571424</v>
      </c>
      <c r="N37" s="57" cm="1">
        <f t="array" ref="N37">_xlfn.IFS(M37&gt;=1,30,M37&lt;1,M37*30)</f>
        <v>30</v>
      </c>
      <c r="O37" s="54">
        <f t="shared" si="0"/>
        <v>0</v>
      </c>
      <c r="P37" s="52">
        <f t="shared" si="2"/>
        <v>0</v>
      </c>
      <c r="Q37" s="57" cm="1">
        <f t="array" ref="Q37">_xlfn.IFS(P37&gt;=1,30,P37&lt;1,P37*30)</f>
        <v>0</v>
      </c>
      <c r="R37" s="65">
        <f t="shared" si="3"/>
        <v>0</v>
      </c>
      <c r="S37" s="57" cm="1">
        <f t="array" ref="S37">_xlfn.IFS(R37&gt;=0.15,10,R37&lt;0.15,R37/0.15*10)</f>
        <v>0</v>
      </c>
      <c r="T37" s="60"/>
      <c r="U37" s="58"/>
      <c r="V37" s="62">
        <f t="shared" si="4"/>
        <v>30</v>
      </c>
      <c r="W37" s="63" t="str">
        <f t="shared" si="5"/>
        <v>不合格</v>
      </c>
      <c r="X37" s="84"/>
      <c r="Y37" s="84"/>
      <c r="Z37" s="84"/>
      <c r="AA37" s="84"/>
      <c r="AB37" s="84"/>
    </row>
    <row r="38" spans="1:28" ht="24.95" customHeight="1">
      <c r="A38" s="34" t="s">
        <v>147</v>
      </c>
      <c r="B38" s="35">
        <v>35</v>
      </c>
      <c r="C38" s="35">
        <v>20131005</v>
      </c>
      <c r="D38" s="35" t="s">
        <v>7</v>
      </c>
      <c r="E38" s="33">
        <v>224.8</v>
      </c>
      <c r="F38" s="35" t="s">
        <v>801</v>
      </c>
      <c r="G38" s="35">
        <v>1125.3499999999999</v>
      </c>
      <c r="H38" s="35">
        <v>9</v>
      </c>
      <c r="I38" s="35">
        <v>920</v>
      </c>
      <c r="J38" s="36">
        <v>72772</v>
      </c>
      <c r="K38" s="36">
        <v>0</v>
      </c>
      <c r="L38" s="83">
        <v>1400</v>
      </c>
      <c r="M38" s="52">
        <f t="shared" si="1"/>
        <v>0.80382142857142846</v>
      </c>
      <c r="N38" s="57" cm="1">
        <f t="array" ref="N38">_xlfn.IFS(M38&gt;=1,30,M38&lt;1,M38*30)</f>
        <v>24.114642857142854</v>
      </c>
      <c r="O38" s="54">
        <f t="shared" si="0"/>
        <v>3.2371886120996445E-2</v>
      </c>
      <c r="P38" s="52">
        <f t="shared" si="2"/>
        <v>4.0977071039236002</v>
      </c>
      <c r="Q38" s="57" cm="1">
        <f t="array" ref="Q38">_xlfn.IFS(P38&gt;=1,30,P38&lt;1,P38*30)</f>
        <v>30</v>
      </c>
      <c r="R38" s="65">
        <f t="shared" si="3"/>
        <v>0</v>
      </c>
      <c r="S38" s="57" cm="1">
        <f t="array" ref="S38">_xlfn.IFS(R38&gt;=0.15,10,R38&lt;0.15,R38/0.15*10)</f>
        <v>0</v>
      </c>
      <c r="T38" s="60"/>
      <c r="U38" s="58"/>
      <c r="V38" s="62">
        <f t="shared" si="4"/>
        <v>54.114642857142854</v>
      </c>
      <c r="W38" s="63" t="str">
        <f t="shared" si="5"/>
        <v>不合格</v>
      </c>
      <c r="X38" s="84"/>
      <c r="Y38" s="84"/>
      <c r="Z38" s="84"/>
      <c r="AA38" s="84"/>
      <c r="AB38" s="84"/>
    </row>
    <row r="39" spans="1:28" ht="24.95" customHeight="1">
      <c r="A39" s="34" t="s">
        <v>147</v>
      </c>
      <c r="B39" s="35">
        <v>36</v>
      </c>
      <c r="C39" s="35">
        <v>20114980</v>
      </c>
      <c r="D39" s="35" t="s">
        <v>802</v>
      </c>
      <c r="E39" s="33">
        <v>227.77</v>
      </c>
      <c r="F39" s="35" t="s">
        <v>803</v>
      </c>
      <c r="G39" s="35">
        <v>0</v>
      </c>
      <c r="H39" s="35">
        <v>0</v>
      </c>
      <c r="I39" s="35">
        <v>0</v>
      </c>
      <c r="J39" s="36">
        <v>0</v>
      </c>
      <c r="K39" s="36">
        <v>0</v>
      </c>
      <c r="L39" s="83">
        <v>1400</v>
      </c>
      <c r="M39" s="52">
        <f t="shared" si="1"/>
        <v>0</v>
      </c>
      <c r="N39" s="57" cm="1">
        <f t="array" ref="N39">_xlfn.IFS(M39&gt;=1,30,M39&lt;1,M39*30)</f>
        <v>0</v>
      </c>
      <c r="O39" s="54">
        <f t="shared" si="0"/>
        <v>0</v>
      </c>
      <c r="P39" s="52">
        <f t="shared" si="2"/>
        <v>0</v>
      </c>
      <c r="Q39" s="57" cm="1">
        <f t="array" ref="Q39">_xlfn.IFS(P39&gt;=1,30,P39&lt;1,P39*30)</f>
        <v>0</v>
      </c>
      <c r="R39" s="65">
        <f t="shared" si="3"/>
        <v>0</v>
      </c>
      <c r="S39" s="57" cm="1">
        <f t="array" ref="S39">_xlfn.IFS(R39&gt;=0.15,10,R39&lt;0.15,R39/0.15*10)</f>
        <v>0</v>
      </c>
      <c r="T39" s="60"/>
      <c r="U39" s="58"/>
      <c r="V39" s="62">
        <f t="shared" si="4"/>
        <v>0</v>
      </c>
      <c r="W39" s="63" t="str">
        <f t="shared" si="5"/>
        <v>不合格</v>
      </c>
      <c r="X39" s="84"/>
      <c r="Y39" s="84"/>
      <c r="Z39" s="84"/>
      <c r="AA39" s="84"/>
      <c r="AB39" s="84"/>
    </row>
  </sheetData>
  <sheetProtection sheet="1" objects="1" scenarios="1" formatCells="0" formatColumns="0" formatRows="0" sort="0" autoFilter="0" pivotTables="0"/>
  <mergeCells count="1">
    <mergeCell ref="D1:S1"/>
  </mergeCells>
  <phoneticPr fontId="1" type="noConversion"/>
  <conditionalFormatting sqref="C2:C3">
    <cfRule type="duplicateValues" dxfId="14" priority="3"/>
    <cfRule type="duplicateValues" dxfId="13" priority="4"/>
  </conditionalFormatting>
  <conditionalFormatting sqref="C2:C3">
    <cfRule type="duplicateValues" dxfId="12" priority="5"/>
  </conditionalFormatting>
  <conditionalFormatting sqref="C4:C39">
    <cfRule type="duplicateValues" dxfId="11" priority="1"/>
    <cfRule type="duplicateValues" dxfId="10" priority="2"/>
  </conditionalFormatting>
  <dataValidations count="1">
    <dataValidation type="list" allowBlank="1" showInputMessage="1" showErrorMessage="1" sqref="T3:T39" xr:uid="{45878001-BEBA-4CBA-B841-8E35EC250E5B}">
      <formula1>"优秀,一般,较差"</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B871D-BD9A-48DE-9658-8A2C53940536}">
  <dimension ref="A1:AB10"/>
  <sheetViews>
    <sheetView workbookViewId="0">
      <pane ySplit="3" topLeftCell="A4" activePane="bottomLeft" state="frozen"/>
      <selection pane="bottomLeft" activeCell="O6" sqref="O6"/>
    </sheetView>
  </sheetViews>
  <sheetFormatPr defaultRowHeight="14.25"/>
  <cols>
    <col min="1" max="13" width="9" style="38"/>
    <col min="14" max="14" width="9" style="80"/>
    <col min="15" max="16" width="9" style="38"/>
    <col min="17" max="17" width="9" style="80"/>
    <col min="18" max="18" width="9" style="64" customWidth="1"/>
    <col min="19" max="19" width="9" style="38"/>
    <col min="20" max="20" width="7" style="40" customWidth="1"/>
    <col min="21" max="22" width="9" style="80"/>
    <col min="23" max="23" width="9" style="86"/>
    <col min="24" max="16384" width="9" style="38"/>
  </cols>
  <sheetData>
    <row r="1" spans="1:28" ht="33" customHeight="1">
      <c r="D1" s="114" t="s">
        <v>1384</v>
      </c>
      <c r="E1" s="114"/>
      <c r="F1" s="114"/>
      <c r="G1" s="114"/>
      <c r="H1" s="114"/>
      <c r="I1" s="114"/>
      <c r="J1" s="114"/>
      <c r="K1" s="114"/>
      <c r="L1" s="114"/>
      <c r="M1" s="114"/>
      <c r="N1" s="114"/>
      <c r="O1" s="114"/>
      <c r="P1" s="114"/>
      <c r="Q1" s="114"/>
      <c r="R1" s="114"/>
      <c r="S1" s="114"/>
    </row>
    <row r="2" spans="1:28" s="31" customFormat="1" ht="58.5" customHeight="1">
      <c r="A2" s="20" t="s">
        <v>50</v>
      </c>
      <c r="B2" s="20" t="s">
        <v>1366</v>
      </c>
      <c r="C2" s="20" t="s">
        <v>51</v>
      </c>
      <c r="D2" s="20" t="s">
        <v>52</v>
      </c>
      <c r="E2" s="21" t="s">
        <v>53</v>
      </c>
      <c r="F2" s="22" t="s">
        <v>54</v>
      </c>
      <c r="G2" s="23" t="s">
        <v>55</v>
      </c>
      <c r="H2" s="24" t="s">
        <v>56</v>
      </c>
      <c r="I2" s="23" t="s">
        <v>57</v>
      </c>
      <c r="J2" s="25" t="s">
        <v>1347</v>
      </c>
      <c r="K2" s="26" t="s">
        <v>1354</v>
      </c>
      <c r="L2" s="25" t="s">
        <v>1364</v>
      </c>
      <c r="M2" s="50" t="s">
        <v>1357</v>
      </c>
      <c r="N2" s="51" t="s">
        <v>1348</v>
      </c>
      <c r="O2" s="50" t="s">
        <v>58</v>
      </c>
      <c r="P2" s="50" t="s">
        <v>1358</v>
      </c>
      <c r="Q2" s="51" t="s">
        <v>1352</v>
      </c>
      <c r="R2" s="82" t="s">
        <v>1359</v>
      </c>
      <c r="S2" s="51" t="s">
        <v>1349</v>
      </c>
      <c r="T2" s="59" t="s">
        <v>1355</v>
      </c>
      <c r="U2" s="27" t="s">
        <v>1351</v>
      </c>
      <c r="V2" s="51" t="s">
        <v>1350</v>
      </c>
      <c r="W2" s="66" t="s">
        <v>1353</v>
      </c>
      <c r="X2" s="28" t="s">
        <v>59</v>
      </c>
      <c r="Y2" s="28" t="s">
        <v>60</v>
      </c>
      <c r="Z2" s="28" t="s">
        <v>61</v>
      </c>
      <c r="AA2" s="29" t="s">
        <v>62</v>
      </c>
      <c r="AB2" s="30" t="s">
        <v>63</v>
      </c>
    </row>
    <row r="3" spans="1:28" s="31" customFormat="1" ht="40.5" customHeight="1">
      <c r="A3" s="20" t="s">
        <v>1344</v>
      </c>
      <c r="B3" s="20">
        <v>0</v>
      </c>
      <c r="C3" s="32" t="s">
        <v>1346</v>
      </c>
      <c r="D3" s="20" t="s">
        <v>1345</v>
      </c>
      <c r="E3" s="21">
        <v>60</v>
      </c>
      <c r="F3" s="22"/>
      <c r="G3" s="23">
        <v>1200</v>
      </c>
      <c r="H3" s="24">
        <v>0</v>
      </c>
      <c r="I3" s="23">
        <v>0</v>
      </c>
      <c r="J3" s="25">
        <v>8000</v>
      </c>
      <c r="K3" s="25">
        <v>1</v>
      </c>
      <c r="L3" s="25">
        <v>800</v>
      </c>
      <c r="M3" s="52">
        <f>G3/L3</f>
        <v>1.5</v>
      </c>
      <c r="N3" s="57" cm="1">
        <f t="array" ref="N3">_xlfn.IFS(M3&gt;=1,30,M3&lt;1,M3*30)</f>
        <v>30</v>
      </c>
      <c r="O3" s="54">
        <f t="shared" ref="O3:O10" si="0">J3/E3/10000</f>
        <v>1.3333333333333334E-2</v>
      </c>
      <c r="P3" s="52">
        <f>O3/0.0079</f>
        <v>1.6877637130801688</v>
      </c>
      <c r="Q3" s="57" cm="1">
        <f t="array" ref="Q3">_xlfn.IFS(P3&gt;=1,30,P3&lt;1,P3*30)</f>
        <v>30</v>
      </c>
      <c r="R3" s="65">
        <f>IF(G3=0,0,K3/G3)</f>
        <v>8.3333333333333339E-4</v>
      </c>
      <c r="S3" s="53" cm="1">
        <f t="array" ref="S3">_xlfn.IFS(R3&gt;=0.15,10,R3&lt;0.15,R3/0.15*10)</f>
        <v>5.5555555555555559E-2</v>
      </c>
      <c r="T3" s="60" t="s">
        <v>1363</v>
      </c>
      <c r="U3" s="58">
        <v>15</v>
      </c>
      <c r="V3" s="62">
        <f>N3+Q3+S3+U3</f>
        <v>75.055555555555557</v>
      </c>
      <c r="W3" s="63" t="str">
        <f>IF(V3&gt;=90,"优秀",IF(V3&gt;=75,"良好",IF(V3&gt;=60,"合格",IF(V3&lt;60,"不合格"))))</f>
        <v>良好</v>
      </c>
      <c r="X3" s="28"/>
      <c r="Y3" s="28"/>
      <c r="Z3" s="29"/>
      <c r="AA3" s="30"/>
      <c r="AB3" s="61"/>
    </row>
    <row r="4" spans="1:28" ht="24.95" customHeight="1">
      <c r="A4" s="34" t="s">
        <v>147</v>
      </c>
      <c r="B4" s="35">
        <v>1</v>
      </c>
      <c r="C4" s="35" t="s">
        <v>1296</v>
      </c>
      <c r="D4" s="35" t="s">
        <v>845</v>
      </c>
      <c r="E4" s="33">
        <v>56.5</v>
      </c>
      <c r="F4" s="35" t="s">
        <v>846</v>
      </c>
      <c r="G4" s="35">
        <v>0</v>
      </c>
      <c r="H4" s="35">
        <v>0</v>
      </c>
      <c r="I4" s="35">
        <v>0</v>
      </c>
      <c r="J4" s="36">
        <v>0</v>
      </c>
      <c r="K4" s="36">
        <v>0</v>
      </c>
      <c r="L4" s="83">
        <v>1400</v>
      </c>
      <c r="M4" s="52">
        <f t="shared" ref="M4:M10" si="1">G4/L4</f>
        <v>0</v>
      </c>
      <c r="N4" s="57" cm="1">
        <f t="array" ref="N4">_xlfn.IFS(M4&gt;=1,30,M4&lt;1,M4*30)</f>
        <v>0</v>
      </c>
      <c r="O4" s="54">
        <f t="shared" si="0"/>
        <v>0</v>
      </c>
      <c r="P4" s="52">
        <f t="shared" ref="P4:P10" si="2">O4/0.0079</f>
        <v>0</v>
      </c>
      <c r="Q4" s="57" cm="1">
        <f t="array" ref="Q4">_xlfn.IFS(P4&gt;=1,30,P4&lt;1,P4*30)</f>
        <v>0</v>
      </c>
      <c r="R4" s="65">
        <f t="shared" ref="R4:R10" si="3">IF(G4=0,0,K4/G4)</f>
        <v>0</v>
      </c>
      <c r="S4" s="53" cm="1">
        <f t="array" ref="S4">_xlfn.IFS(R4&gt;=0.15,10,R4&lt;0.15,R4/0.15*10)</f>
        <v>0</v>
      </c>
      <c r="T4" s="60"/>
      <c r="U4" s="58"/>
      <c r="V4" s="62">
        <f t="shared" ref="V4:V10" si="4">N4+Q4+S4+U4</f>
        <v>0</v>
      </c>
      <c r="W4" s="63" t="str">
        <f t="shared" ref="W4:W10" si="5">IF(V4&gt;=90,"优秀",IF(V4&gt;=75,"良好",IF(V4&gt;=60,"合格",IF(V4&lt;60,"不合格"))))</f>
        <v>不合格</v>
      </c>
      <c r="X4" s="84"/>
      <c r="Y4" s="84"/>
      <c r="Z4" s="84"/>
      <c r="AA4" s="84"/>
      <c r="AB4" s="84"/>
    </row>
    <row r="5" spans="1:28" ht="24.95" customHeight="1">
      <c r="A5" s="34" t="s">
        <v>147</v>
      </c>
      <c r="B5" s="35">
        <v>2</v>
      </c>
      <c r="C5" s="35" t="s">
        <v>1297</v>
      </c>
      <c r="D5" s="35" t="s">
        <v>849</v>
      </c>
      <c r="E5" s="33">
        <v>88.1</v>
      </c>
      <c r="F5" s="35" t="s">
        <v>846</v>
      </c>
      <c r="G5" s="35">
        <v>0</v>
      </c>
      <c r="H5" s="35">
        <v>0</v>
      </c>
      <c r="I5" s="35">
        <v>0</v>
      </c>
      <c r="J5" s="36">
        <v>0</v>
      </c>
      <c r="K5" s="36">
        <v>0</v>
      </c>
      <c r="L5" s="83">
        <v>1400</v>
      </c>
      <c r="M5" s="52">
        <f t="shared" si="1"/>
        <v>0</v>
      </c>
      <c r="N5" s="57" cm="1">
        <f t="array" ref="N5">_xlfn.IFS(M5&gt;=1,30,M5&lt;1,M5*30)</f>
        <v>0</v>
      </c>
      <c r="O5" s="54">
        <f t="shared" si="0"/>
        <v>0</v>
      </c>
      <c r="P5" s="52">
        <f t="shared" si="2"/>
        <v>0</v>
      </c>
      <c r="Q5" s="57" cm="1">
        <f t="array" ref="Q5">_xlfn.IFS(P5&gt;=1,30,P5&lt;1,P5*30)</f>
        <v>0</v>
      </c>
      <c r="R5" s="65">
        <f t="shared" si="3"/>
        <v>0</v>
      </c>
      <c r="S5" s="53" cm="1">
        <f t="array" ref="S5">_xlfn.IFS(R5&gt;=0.15,10,R5&lt;0.15,R5/0.15*10)</f>
        <v>0</v>
      </c>
      <c r="T5" s="60"/>
      <c r="U5" s="58"/>
      <c r="V5" s="62">
        <f t="shared" si="4"/>
        <v>0</v>
      </c>
      <c r="W5" s="63" t="str">
        <f t="shared" si="5"/>
        <v>不合格</v>
      </c>
      <c r="X5" s="84"/>
      <c r="Y5" s="84"/>
      <c r="Z5" s="84"/>
      <c r="AA5" s="84"/>
      <c r="AB5" s="84"/>
    </row>
    <row r="6" spans="1:28" ht="24.95" customHeight="1">
      <c r="A6" s="34" t="s">
        <v>147</v>
      </c>
      <c r="B6" s="35">
        <v>3</v>
      </c>
      <c r="C6" s="35" t="s">
        <v>1299</v>
      </c>
      <c r="D6" s="35" t="s">
        <v>852</v>
      </c>
      <c r="E6" s="33">
        <v>147.19999999999999</v>
      </c>
      <c r="F6" s="35" t="s">
        <v>846</v>
      </c>
      <c r="G6" s="35">
        <v>0</v>
      </c>
      <c r="H6" s="35">
        <v>0</v>
      </c>
      <c r="I6" s="35">
        <v>0</v>
      </c>
      <c r="J6" s="36">
        <v>0</v>
      </c>
      <c r="K6" s="36">
        <v>0</v>
      </c>
      <c r="L6" s="83">
        <v>1400</v>
      </c>
      <c r="M6" s="52">
        <f t="shared" si="1"/>
        <v>0</v>
      </c>
      <c r="N6" s="57" cm="1">
        <f t="array" ref="N6">_xlfn.IFS(M6&gt;=1,30,M6&lt;1,M6*30)</f>
        <v>0</v>
      </c>
      <c r="O6" s="54">
        <f t="shared" si="0"/>
        <v>0</v>
      </c>
      <c r="P6" s="52">
        <f t="shared" si="2"/>
        <v>0</v>
      </c>
      <c r="Q6" s="57" cm="1">
        <f t="array" ref="Q6">_xlfn.IFS(P6&gt;=1,30,P6&lt;1,P6*30)</f>
        <v>0</v>
      </c>
      <c r="R6" s="65">
        <f t="shared" si="3"/>
        <v>0</v>
      </c>
      <c r="S6" s="53" cm="1">
        <f t="array" ref="S6">_xlfn.IFS(R6&gt;=0.15,10,R6&lt;0.15,R6/0.15*10)</f>
        <v>0</v>
      </c>
      <c r="T6" s="60"/>
      <c r="U6" s="58"/>
      <c r="V6" s="62">
        <f t="shared" si="4"/>
        <v>0</v>
      </c>
      <c r="W6" s="63" t="str">
        <f t="shared" si="5"/>
        <v>不合格</v>
      </c>
      <c r="X6" s="84"/>
      <c r="Y6" s="84"/>
      <c r="Z6" s="84"/>
      <c r="AA6" s="84"/>
      <c r="AB6" s="84"/>
    </row>
    <row r="7" spans="1:28" ht="24.95" customHeight="1">
      <c r="A7" s="34" t="s">
        <v>147</v>
      </c>
      <c r="B7" s="35">
        <v>4</v>
      </c>
      <c r="C7" s="35" t="s">
        <v>1298</v>
      </c>
      <c r="D7" s="35" t="s">
        <v>850</v>
      </c>
      <c r="E7" s="33">
        <v>131</v>
      </c>
      <c r="F7" s="35" t="s">
        <v>848</v>
      </c>
      <c r="G7" s="35">
        <v>419.87</v>
      </c>
      <c r="H7" s="35">
        <v>0</v>
      </c>
      <c r="I7" s="35">
        <v>871</v>
      </c>
      <c r="J7" s="36">
        <v>20.399999999999999</v>
      </c>
      <c r="K7" s="36">
        <v>0</v>
      </c>
      <c r="L7" s="83">
        <v>1400</v>
      </c>
      <c r="M7" s="52">
        <f t="shared" si="1"/>
        <v>0.29990714285714287</v>
      </c>
      <c r="N7" s="57" cm="1">
        <f t="array" ref="N7">_xlfn.IFS(M7&gt;=1,30,M7&lt;1,M7*30)</f>
        <v>8.9972142857142856</v>
      </c>
      <c r="O7" s="54">
        <f t="shared" si="0"/>
        <v>1.5572519083969462E-5</v>
      </c>
      <c r="P7" s="52">
        <f t="shared" si="2"/>
        <v>1.9712049473379063E-3</v>
      </c>
      <c r="Q7" s="57" cm="1">
        <f t="array" ref="Q7">_xlfn.IFS(P7&gt;=1,30,P7&lt;1,P7*30)</f>
        <v>5.9136148420137188E-2</v>
      </c>
      <c r="R7" s="65">
        <f t="shared" si="3"/>
        <v>0</v>
      </c>
      <c r="S7" s="53" cm="1">
        <f t="array" ref="S7">_xlfn.IFS(R7&gt;=0.15,10,R7&lt;0.15,R7/0.15*10)</f>
        <v>0</v>
      </c>
      <c r="T7" s="60"/>
      <c r="U7" s="58"/>
      <c r="V7" s="62">
        <f t="shared" si="4"/>
        <v>9.0563504341344228</v>
      </c>
      <c r="W7" s="63" t="str">
        <f t="shared" si="5"/>
        <v>不合格</v>
      </c>
      <c r="X7" s="84"/>
      <c r="Y7" s="84"/>
      <c r="Z7" s="84"/>
      <c r="AA7" s="84"/>
      <c r="AB7" s="84"/>
    </row>
    <row r="8" spans="1:28" ht="24.95" customHeight="1">
      <c r="A8" s="34" t="s">
        <v>147</v>
      </c>
      <c r="B8" s="35">
        <v>5</v>
      </c>
      <c r="C8" s="35">
        <v>20152948</v>
      </c>
      <c r="D8" s="35" t="s">
        <v>851</v>
      </c>
      <c r="E8" s="33">
        <v>131.88</v>
      </c>
      <c r="F8" s="35" t="s">
        <v>848</v>
      </c>
      <c r="G8" s="35">
        <v>3488.31</v>
      </c>
      <c r="H8" s="35">
        <v>0</v>
      </c>
      <c r="I8" s="35">
        <v>757</v>
      </c>
      <c r="J8" s="36">
        <v>0</v>
      </c>
      <c r="K8" s="36">
        <v>0</v>
      </c>
      <c r="L8" s="83">
        <v>1400</v>
      </c>
      <c r="M8" s="52">
        <f t="shared" si="1"/>
        <v>2.4916499999999999</v>
      </c>
      <c r="N8" s="57" cm="1">
        <f t="array" ref="N8">_xlfn.IFS(M8&gt;=1,30,M8&lt;1,M8*30)</f>
        <v>30</v>
      </c>
      <c r="O8" s="54">
        <f t="shared" si="0"/>
        <v>0</v>
      </c>
      <c r="P8" s="52">
        <f t="shared" si="2"/>
        <v>0</v>
      </c>
      <c r="Q8" s="57" cm="1">
        <f t="array" ref="Q8">_xlfn.IFS(P8&gt;=1,30,P8&lt;1,P8*30)</f>
        <v>0</v>
      </c>
      <c r="R8" s="65">
        <f t="shared" si="3"/>
        <v>0</v>
      </c>
      <c r="S8" s="53" cm="1">
        <f t="array" ref="S8">_xlfn.IFS(R8&gt;=0.15,10,R8&lt;0.15,R8/0.15*10)</f>
        <v>0</v>
      </c>
      <c r="T8" s="60"/>
      <c r="U8" s="58"/>
      <c r="V8" s="62">
        <f t="shared" si="4"/>
        <v>30</v>
      </c>
      <c r="W8" s="63" t="str">
        <f t="shared" si="5"/>
        <v>不合格</v>
      </c>
      <c r="X8" s="84"/>
      <c r="Y8" s="84"/>
      <c r="Z8" s="84"/>
      <c r="AA8" s="84"/>
      <c r="AB8" s="84"/>
    </row>
    <row r="9" spans="1:28" ht="24.95" customHeight="1">
      <c r="A9" s="34" t="s">
        <v>147</v>
      </c>
      <c r="B9" s="35">
        <v>6</v>
      </c>
      <c r="C9" s="35">
        <v>20115851</v>
      </c>
      <c r="D9" s="35" t="s">
        <v>847</v>
      </c>
      <c r="E9" s="33">
        <v>73</v>
      </c>
      <c r="F9" s="35" t="s">
        <v>848</v>
      </c>
      <c r="G9" s="35">
        <v>4652.21</v>
      </c>
      <c r="H9" s="35">
        <v>0</v>
      </c>
      <c r="I9" s="35">
        <v>7133</v>
      </c>
      <c r="J9" s="36">
        <v>0</v>
      </c>
      <c r="K9" s="36">
        <v>0</v>
      </c>
      <c r="L9" s="83">
        <v>1400</v>
      </c>
      <c r="M9" s="52">
        <f t="shared" si="1"/>
        <v>3.323007142857143</v>
      </c>
      <c r="N9" s="57" cm="1">
        <f t="array" ref="N9">_xlfn.IFS(M9&gt;=1,30,M9&lt;1,M9*30)</f>
        <v>30</v>
      </c>
      <c r="O9" s="54">
        <f t="shared" si="0"/>
        <v>0</v>
      </c>
      <c r="P9" s="52">
        <f t="shared" si="2"/>
        <v>0</v>
      </c>
      <c r="Q9" s="57" cm="1">
        <f t="array" ref="Q9">_xlfn.IFS(P9&gt;=1,30,P9&lt;1,P9*30)</f>
        <v>0</v>
      </c>
      <c r="R9" s="65">
        <f t="shared" si="3"/>
        <v>0</v>
      </c>
      <c r="S9" s="53" cm="1">
        <f t="array" ref="S9">_xlfn.IFS(R9&gt;=0.15,10,R9&lt;0.15,R9/0.15*10)</f>
        <v>0</v>
      </c>
      <c r="T9" s="60"/>
      <c r="U9" s="58"/>
      <c r="V9" s="62">
        <f t="shared" si="4"/>
        <v>30</v>
      </c>
      <c r="W9" s="63" t="str">
        <f t="shared" si="5"/>
        <v>不合格</v>
      </c>
      <c r="X9" s="84"/>
      <c r="Y9" s="84"/>
      <c r="Z9" s="84"/>
      <c r="AA9" s="84"/>
      <c r="AB9" s="84"/>
    </row>
    <row r="10" spans="1:28" ht="24.95" customHeight="1">
      <c r="A10" s="34" t="s">
        <v>147</v>
      </c>
      <c r="B10" s="35">
        <v>7</v>
      </c>
      <c r="C10" s="35" t="s">
        <v>1300</v>
      </c>
      <c r="D10" s="35" t="s">
        <v>853</v>
      </c>
      <c r="E10" s="33">
        <v>161</v>
      </c>
      <c r="F10" s="35" t="s">
        <v>854</v>
      </c>
      <c r="G10" s="35">
        <v>0</v>
      </c>
      <c r="H10" s="35">
        <v>0</v>
      </c>
      <c r="I10" s="35">
        <v>0</v>
      </c>
      <c r="J10" s="36">
        <v>0</v>
      </c>
      <c r="K10" s="36">
        <v>0</v>
      </c>
      <c r="L10" s="83">
        <v>1400</v>
      </c>
      <c r="M10" s="52">
        <f t="shared" si="1"/>
        <v>0</v>
      </c>
      <c r="N10" s="57" cm="1">
        <f t="array" ref="N10">_xlfn.IFS(M10&gt;=1,30,M10&lt;1,M10*30)</f>
        <v>0</v>
      </c>
      <c r="O10" s="54">
        <f t="shared" si="0"/>
        <v>0</v>
      </c>
      <c r="P10" s="52">
        <f t="shared" si="2"/>
        <v>0</v>
      </c>
      <c r="Q10" s="57" cm="1">
        <f t="array" ref="Q10">_xlfn.IFS(P10&gt;=1,30,P10&lt;1,P10*30)</f>
        <v>0</v>
      </c>
      <c r="R10" s="65">
        <f t="shared" si="3"/>
        <v>0</v>
      </c>
      <c r="S10" s="53" cm="1">
        <f t="array" ref="S10">_xlfn.IFS(R10&gt;=0.15,10,R10&lt;0.15,R10/0.15*10)</f>
        <v>0</v>
      </c>
      <c r="T10" s="60"/>
      <c r="U10" s="58"/>
      <c r="V10" s="62">
        <f t="shared" si="4"/>
        <v>0</v>
      </c>
      <c r="W10" s="63" t="str">
        <f t="shared" si="5"/>
        <v>不合格</v>
      </c>
      <c r="X10" s="84"/>
      <c r="Y10" s="84"/>
      <c r="Z10" s="84"/>
      <c r="AA10" s="84"/>
      <c r="AB10" s="84"/>
    </row>
  </sheetData>
  <sheetProtection sheet="1" objects="1" scenarios="1" formatCells="0" formatColumns="0" formatRows="0" sort="0" autoFilter="0" pivotTables="0"/>
  <mergeCells count="1">
    <mergeCell ref="D1:S1"/>
  </mergeCells>
  <phoneticPr fontId="1" type="noConversion"/>
  <conditionalFormatting sqref="C2:C3">
    <cfRule type="duplicateValues" dxfId="9" priority="3"/>
    <cfRule type="duplicateValues" dxfId="8" priority="4"/>
  </conditionalFormatting>
  <conditionalFormatting sqref="C2:C3">
    <cfRule type="duplicateValues" dxfId="7" priority="5"/>
  </conditionalFormatting>
  <conditionalFormatting sqref="C4:C10">
    <cfRule type="duplicateValues" dxfId="6" priority="1"/>
    <cfRule type="duplicateValues" dxfId="5" priority="2"/>
  </conditionalFormatting>
  <dataValidations count="1">
    <dataValidation type="list" allowBlank="1" showInputMessage="1" showErrorMessage="1" sqref="T3:T10" xr:uid="{880F4842-59BF-4916-AC10-2E3E56947448}">
      <formula1>"优秀,一般,较差"</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D619E-FDCA-4F3F-9D6F-A023EF4FF323}">
  <dimension ref="A1:AB79"/>
  <sheetViews>
    <sheetView workbookViewId="0">
      <pane ySplit="3" topLeftCell="A4" activePane="bottomLeft" state="frozen"/>
      <selection pane="bottomLeft" activeCell="M6" sqref="M6"/>
    </sheetView>
  </sheetViews>
  <sheetFormatPr defaultRowHeight="14.25"/>
  <cols>
    <col min="1" max="1" width="6" style="38" customWidth="1"/>
    <col min="2" max="2" width="6.5" style="38" customWidth="1"/>
    <col min="3" max="3" width="9" style="38"/>
    <col min="4" max="4" width="11.625" style="38" customWidth="1"/>
    <col min="5" max="13" width="9" style="38"/>
    <col min="14" max="14" width="9" style="80"/>
    <col min="15" max="16" width="9" style="38"/>
    <col min="17" max="17" width="9" style="80"/>
    <col min="18" max="18" width="7.875" style="64" customWidth="1"/>
    <col min="19" max="19" width="9" style="80"/>
    <col min="20" max="20" width="6.75" style="40" customWidth="1"/>
    <col min="21" max="21" width="7.375" style="80" customWidth="1"/>
    <col min="22" max="22" width="9" style="80"/>
    <col min="23" max="23" width="9" style="86"/>
    <col min="24" max="16384" width="9" style="38"/>
  </cols>
  <sheetData>
    <row r="1" spans="1:28" ht="36.75" customHeight="1">
      <c r="D1" s="114" t="s">
        <v>1385</v>
      </c>
      <c r="E1" s="114"/>
      <c r="F1" s="114"/>
      <c r="G1" s="114"/>
      <c r="H1" s="114"/>
      <c r="I1" s="114"/>
      <c r="J1" s="114"/>
      <c r="K1" s="114"/>
      <c r="L1" s="114"/>
      <c r="M1" s="114"/>
      <c r="N1" s="114"/>
      <c r="O1" s="114"/>
      <c r="P1" s="114"/>
      <c r="Q1" s="114"/>
      <c r="R1" s="114"/>
      <c r="S1" s="114"/>
    </row>
    <row r="2" spans="1:28" s="31" customFormat="1" ht="58.5" customHeight="1">
      <c r="A2" s="20" t="s">
        <v>50</v>
      </c>
      <c r="B2" s="20" t="s">
        <v>1366</v>
      </c>
      <c r="C2" s="20" t="s">
        <v>51</v>
      </c>
      <c r="D2" s="20" t="s">
        <v>52</v>
      </c>
      <c r="E2" s="21" t="s">
        <v>53</v>
      </c>
      <c r="F2" s="22" t="s">
        <v>54</v>
      </c>
      <c r="G2" s="23" t="s">
        <v>55</v>
      </c>
      <c r="H2" s="24" t="s">
        <v>56</v>
      </c>
      <c r="I2" s="23" t="s">
        <v>57</v>
      </c>
      <c r="J2" s="25" t="s">
        <v>1347</v>
      </c>
      <c r="K2" s="26" t="s">
        <v>1354</v>
      </c>
      <c r="L2" s="25" t="s">
        <v>1364</v>
      </c>
      <c r="M2" s="50" t="s">
        <v>1357</v>
      </c>
      <c r="N2" s="51" t="s">
        <v>1348</v>
      </c>
      <c r="O2" s="50" t="s">
        <v>58</v>
      </c>
      <c r="P2" s="50" t="s">
        <v>1358</v>
      </c>
      <c r="Q2" s="51" t="s">
        <v>1352</v>
      </c>
      <c r="R2" s="82" t="s">
        <v>1359</v>
      </c>
      <c r="S2" s="51" t="s">
        <v>1349</v>
      </c>
      <c r="T2" s="59" t="s">
        <v>1355</v>
      </c>
      <c r="U2" s="27" t="s">
        <v>1351</v>
      </c>
      <c r="V2" s="51" t="s">
        <v>1350</v>
      </c>
      <c r="W2" s="66" t="s">
        <v>1353</v>
      </c>
      <c r="X2" s="28" t="s">
        <v>59</v>
      </c>
      <c r="Y2" s="28" t="s">
        <v>60</v>
      </c>
      <c r="Z2" s="28" t="s">
        <v>61</v>
      </c>
      <c r="AA2" s="29" t="s">
        <v>62</v>
      </c>
      <c r="AB2" s="30" t="s">
        <v>63</v>
      </c>
    </row>
    <row r="3" spans="1:28" s="31" customFormat="1" ht="40.5" customHeight="1">
      <c r="A3" s="20" t="s">
        <v>1344</v>
      </c>
      <c r="B3" s="20">
        <v>0</v>
      </c>
      <c r="C3" s="32" t="s">
        <v>1346</v>
      </c>
      <c r="D3" s="20" t="s">
        <v>1345</v>
      </c>
      <c r="E3" s="21">
        <v>60</v>
      </c>
      <c r="F3" s="22"/>
      <c r="G3" s="23">
        <v>1200</v>
      </c>
      <c r="H3" s="24">
        <v>0</v>
      </c>
      <c r="I3" s="23">
        <v>0</v>
      </c>
      <c r="J3" s="25">
        <v>8000</v>
      </c>
      <c r="K3" s="25">
        <v>1</v>
      </c>
      <c r="L3" s="25">
        <v>800</v>
      </c>
      <c r="M3" s="52">
        <f>G3/L3</f>
        <v>1.5</v>
      </c>
      <c r="N3" s="57" cm="1">
        <f t="array" ref="N3">_xlfn.IFS(M3&gt;=1,30,M3&lt;1,M3*30)</f>
        <v>30</v>
      </c>
      <c r="O3" s="54">
        <f t="shared" ref="O3:O34" si="0">J3/E3/10000</f>
        <v>1.3333333333333334E-2</v>
      </c>
      <c r="P3" s="52">
        <f>O3/0.0079</f>
        <v>1.6877637130801688</v>
      </c>
      <c r="Q3" s="57" cm="1">
        <f t="array" ref="Q3">_xlfn.IFS(P3&gt;=1,30,P3&lt;1,P3*30)</f>
        <v>30</v>
      </c>
      <c r="R3" s="65">
        <f>IF(G3=0,0,K3/G3)</f>
        <v>8.3333333333333339E-4</v>
      </c>
      <c r="S3" s="57" cm="1">
        <f t="array" ref="S3">_xlfn.IFS(R3&gt;=0.15,10,R3&lt;0.15,R3/0.15*10)</f>
        <v>5.5555555555555559E-2</v>
      </c>
      <c r="T3" s="60" t="s">
        <v>1363</v>
      </c>
      <c r="U3" s="58">
        <v>15</v>
      </c>
      <c r="V3" s="62">
        <f>N3+Q3+S3+U3</f>
        <v>75.055555555555557</v>
      </c>
      <c r="W3" s="63" t="str">
        <f>IF(V3&gt;=90,"优秀",IF(V3&gt;=75,"良好",IF(V3&gt;=60,"合格",IF(V3&lt;60,"不合格"))))</f>
        <v>良好</v>
      </c>
      <c r="X3" s="28"/>
      <c r="Y3" s="28"/>
      <c r="Z3" s="29"/>
      <c r="AA3" s="30"/>
      <c r="AB3" s="61"/>
    </row>
    <row r="4" spans="1:28" ht="24.95" customHeight="1">
      <c r="A4" s="34" t="s">
        <v>64</v>
      </c>
      <c r="B4" s="35">
        <v>1</v>
      </c>
      <c r="C4" s="35" t="s">
        <v>1307</v>
      </c>
      <c r="D4" s="35" t="s">
        <v>885</v>
      </c>
      <c r="E4" s="33">
        <v>47.98</v>
      </c>
      <c r="F4" s="35" t="s">
        <v>886</v>
      </c>
      <c r="G4" s="35">
        <v>0</v>
      </c>
      <c r="H4" s="35">
        <v>0</v>
      </c>
      <c r="I4" s="35">
        <v>0</v>
      </c>
      <c r="J4" s="36">
        <v>0</v>
      </c>
      <c r="K4" s="36">
        <v>0</v>
      </c>
      <c r="L4" s="83">
        <v>800</v>
      </c>
      <c r="M4" s="52">
        <f t="shared" ref="M4:M67" si="1">G4/L4</f>
        <v>0</v>
      </c>
      <c r="N4" s="57" cm="1">
        <f t="array" ref="N4">_xlfn.IFS(M4&gt;=1,30,M4&lt;1,M4*30)</f>
        <v>0</v>
      </c>
      <c r="O4" s="54">
        <f t="shared" si="0"/>
        <v>0</v>
      </c>
      <c r="P4" s="52">
        <f t="shared" ref="P4:P67" si="2">O4/0.0079</f>
        <v>0</v>
      </c>
      <c r="Q4" s="57" cm="1">
        <f t="array" ref="Q4">_xlfn.IFS(P4&gt;=1,30,P4&lt;1,P4*30)</f>
        <v>0</v>
      </c>
      <c r="R4" s="65">
        <f t="shared" ref="R4:R67" si="3">IF(G4=0,0,K4/G4)</f>
        <v>0</v>
      </c>
      <c r="S4" s="57" cm="1">
        <f t="array" ref="S4">_xlfn.IFS(R4&gt;=0.15,10,R4&lt;0.15,R4/0.15*10)</f>
        <v>0</v>
      </c>
      <c r="T4" s="60"/>
      <c r="U4" s="58"/>
      <c r="V4" s="62">
        <f t="shared" ref="V4:V67" si="4">N4+Q4+S4+U4</f>
        <v>0</v>
      </c>
      <c r="W4" s="63" t="str">
        <f t="shared" ref="W4:W67" si="5">IF(V4&gt;=90,"优秀",IF(V4&gt;=75,"良好",IF(V4&gt;=60,"合格",IF(V4&lt;60,"不合格"))))</f>
        <v>不合格</v>
      </c>
      <c r="X4" s="84"/>
      <c r="Y4" s="84"/>
      <c r="Z4" s="84"/>
      <c r="AA4" s="84"/>
      <c r="AB4" s="84"/>
    </row>
    <row r="5" spans="1:28" ht="24.95" customHeight="1">
      <c r="A5" s="34" t="s">
        <v>64</v>
      </c>
      <c r="B5" s="35">
        <v>2</v>
      </c>
      <c r="C5" s="35" t="s">
        <v>1312</v>
      </c>
      <c r="D5" s="35" t="s">
        <v>903</v>
      </c>
      <c r="E5" s="33">
        <v>59.9</v>
      </c>
      <c r="F5" s="35" t="s">
        <v>904</v>
      </c>
      <c r="G5" s="35">
        <v>0</v>
      </c>
      <c r="H5" s="35">
        <v>0</v>
      </c>
      <c r="I5" s="35">
        <v>0</v>
      </c>
      <c r="J5" s="36">
        <v>0</v>
      </c>
      <c r="K5" s="36">
        <v>0</v>
      </c>
      <c r="L5" s="83">
        <v>1400</v>
      </c>
      <c r="M5" s="52">
        <f t="shared" si="1"/>
        <v>0</v>
      </c>
      <c r="N5" s="57" cm="1">
        <f t="array" ref="N5">_xlfn.IFS(M5&gt;=1,30,M5&lt;1,M5*30)</f>
        <v>0</v>
      </c>
      <c r="O5" s="54">
        <f t="shared" si="0"/>
        <v>0</v>
      </c>
      <c r="P5" s="52">
        <f t="shared" si="2"/>
        <v>0</v>
      </c>
      <c r="Q5" s="57" cm="1">
        <f t="array" ref="Q5">_xlfn.IFS(P5&gt;=1,30,P5&lt;1,P5*30)</f>
        <v>0</v>
      </c>
      <c r="R5" s="65">
        <f t="shared" si="3"/>
        <v>0</v>
      </c>
      <c r="S5" s="57" cm="1">
        <f t="array" ref="S5">_xlfn.IFS(R5&gt;=0.15,10,R5&lt;0.15,R5/0.15*10)</f>
        <v>0</v>
      </c>
      <c r="T5" s="60"/>
      <c r="U5" s="58"/>
      <c r="V5" s="62">
        <f t="shared" si="4"/>
        <v>0</v>
      </c>
      <c r="W5" s="63" t="str">
        <f t="shared" si="5"/>
        <v>不合格</v>
      </c>
      <c r="X5" s="84"/>
      <c r="Y5" s="84"/>
      <c r="Z5" s="84"/>
      <c r="AA5" s="84"/>
      <c r="AB5" s="84"/>
    </row>
    <row r="6" spans="1:28" ht="24.95" customHeight="1">
      <c r="A6" s="34" t="s">
        <v>64</v>
      </c>
      <c r="B6" s="35">
        <v>3</v>
      </c>
      <c r="C6" s="35" t="s">
        <v>1330</v>
      </c>
      <c r="D6" s="35" t="s">
        <v>945</v>
      </c>
      <c r="E6" s="33">
        <v>187.05099999999999</v>
      </c>
      <c r="F6" s="35" t="s">
        <v>866</v>
      </c>
      <c r="G6" s="35">
        <v>0</v>
      </c>
      <c r="H6" s="35">
        <v>0</v>
      </c>
      <c r="I6" s="35">
        <v>0</v>
      </c>
      <c r="J6" s="36">
        <v>0</v>
      </c>
      <c r="K6" s="36">
        <v>0</v>
      </c>
      <c r="L6" s="83">
        <v>800</v>
      </c>
      <c r="M6" s="52">
        <f t="shared" si="1"/>
        <v>0</v>
      </c>
      <c r="N6" s="57" cm="1">
        <f t="array" ref="N6">_xlfn.IFS(M6&gt;=1,30,M6&lt;1,M6*30)</f>
        <v>0</v>
      </c>
      <c r="O6" s="54">
        <f t="shared" si="0"/>
        <v>0</v>
      </c>
      <c r="P6" s="52">
        <f t="shared" si="2"/>
        <v>0</v>
      </c>
      <c r="Q6" s="57" cm="1">
        <f t="array" ref="Q6">_xlfn.IFS(P6&gt;=1,30,P6&lt;1,P6*30)</f>
        <v>0</v>
      </c>
      <c r="R6" s="65">
        <f t="shared" si="3"/>
        <v>0</v>
      </c>
      <c r="S6" s="57" cm="1">
        <f t="array" ref="S6">_xlfn.IFS(R6&gt;=0.15,10,R6&lt;0.15,R6/0.15*10)</f>
        <v>0</v>
      </c>
      <c r="T6" s="60"/>
      <c r="U6" s="58"/>
      <c r="V6" s="62">
        <f t="shared" si="4"/>
        <v>0</v>
      </c>
      <c r="W6" s="63" t="str">
        <f t="shared" si="5"/>
        <v>不合格</v>
      </c>
      <c r="X6" s="84"/>
      <c r="Y6" s="84"/>
      <c r="Z6" s="84"/>
      <c r="AA6" s="84"/>
      <c r="AB6" s="84"/>
    </row>
    <row r="7" spans="1:28" ht="24.95" customHeight="1">
      <c r="A7" s="34" t="s">
        <v>64</v>
      </c>
      <c r="B7" s="35">
        <v>4</v>
      </c>
      <c r="C7" s="35" t="s">
        <v>1325</v>
      </c>
      <c r="D7" s="35" t="s">
        <v>935</v>
      </c>
      <c r="E7" s="33">
        <v>97.76</v>
      </c>
      <c r="F7" s="35" t="s">
        <v>869</v>
      </c>
      <c r="G7" s="35">
        <v>0</v>
      </c>
      <c r="H7" s="35">
        <v>0</v>
      </c>
      <c r="I7" s="35">
        <v>0</v>
      </c>
      <c r="J7" s="36">
        <v>0</v>
      </c>
      <c r="K7" s="36">
        <v>0</v>
      </c>
      <c r="L7" s="83">
        <v>1400</v>
      </c>
      <c r="M7" s="52">
        <f t="shared" si="1"/>
        <v>0</v>
      </c>
      <c r="N7" s="57" cm="1">
        <f t="array" ref="N7">_xlfn.IFS(M7&gt;=1,30,M7&lt;1,M7*30)</f>
        <v>0</v>
      </c>
      <c r="O7" s="54">
        <f t="shared" si="0"/>
        <v>0</v>
      </c>
      <c r="P7" s="52">
        <f t="shared" si="2"/>
        <v>0</v>
      </c>
      <c r="Q7" s="57" cm="1">
        <f t="array" ref="Q7">_xlfn.IFS(P7&gt;=1,30,P7&lt;1,P7*30)</f>
        <v>0</v>
      </c>
      <c r="R7" s="65">
        <f t="shared" si="3"/>
        <v>0</v>
      </c>
      <c r="S7" s="57" cm="1">
        <f t="array" ref="S7">_xlfn.IFS(R7&gt;=0.15,10,R7&lt;0.15,R7/0.15*10)</f>
        <v>0</v>
      </c>
      <c r="T7" s="60"/>
      <c r="U7" s="58"/>
      <c r="V7" s="62">
        <f t="shared" si="4"/>
        <v>0</v>
      </c>
      <c r="W7" s="63" t="str">
        <f t="shared" si="5"/>
        <v>不合格</v>
      </c>
      <c r="X7" s="84"/>
      <c r="Y7" s="84"/>
      <c r="Z7" s="84"/>
      <c r="AA7" s="84"/>
      <c r="AB7" s="84"/>
    </row>
    <row r="8" spans="1:28" ht="24.95" customHeight="1">
      <c r="A8" s="34" t="s">
        <v>64</v>
      </c>
      <c r="B8" s="35">
        <v>5</v>
      </c>
      <c r="C8" s="35" t="s">
        <v>1331</v>
      </c>
      <c r="D8" s="35" t="s">
        <v>947</v>
      </c>
      <c r="E8" s="33">
        <v>194.58</v>
      </c>
      <c r="F8" s="35" t="s">
        <v>948</v>
      </c>
      <c r="G8" s="35">
        <v>3548.27</v>
      </c>
      <c r="H8" s="35">
        <v>0</v>
      </c>
      <c r="I8" s="35">
        <v>477</v>
      </c>
      <c r="J8" s="36">
        <v>49088.2</v>
      </c>
      <c r="K8" s="36">
        <v>0</v>
      </c>
      <c r="L8" s="83">
        <v>1400</v>
      </c>
      <c r="M8" s="52">
        <f t="shared" si="1"/>
        <v>2.5344785714285716</v>
      </c>
      <c r="N8" s="57" cm="1">
        <f t="array" ref="N8">_xlfn.IFS(M8&gt;=1,30,M8&lt;1,M8*30)</f>
        <v>30</v>
      </c>
      <c r="O8" s="54">
        <f t="shared" si="0"/>
        <v>2.522777263850344E-2</v>
      </c>
      <c r="P8" s="52">
        <f t="shared" si="2"/>
        <v>3.1933889415827137</v>
      </c>
      <c r="Q8" s="57" cm="1">
        <f t="array" ref="Q8">_xlfn.IFS(P8&gt;=1,30,P8&lt;1,P8*30)</f>
        <v>30</v>
      </c>
      <c r="R8" s="65">
        <f t="shared" si="3"/>
        <v>0</v>
      </c>
      <c r="S8" s="57" cm="1">
        <f t="array" ref="S8">_xlfn.IFS(R8&gt;=0.15,10,R8&lt;0.15,R8/0.15*10)</f>
        <v>0</v>
      </c>
      <c r="T8" s="60"/>
      <c r="U8" s="58"/>
      <c r="V8" s="62">
        <f t="shared" si="4"/>
        <v>60</v>
      </c>
      <c r="W8" s="63" t="str">
        <f t="shared" si="5"/>
        <v>合格</v>
      </c>
      <c r="X8" s="84"/>
      <c r="Y8" s="84"/>
      <c r="Z8" s="84"/>
      <c r="AA8" s="84"/>
      <c r="AB8" s="84"/>
    </row>
    <row r="9" spans="1:28" ht="24.95" customHeight="1">
      <c r="A9" s="34" t="s">
        <v>64</v>
      </c>
      <c r="B9" s="35">
        <v>6</v>
      </c>
      <c r="C9" s="35">
        <v>20125234</v>
      </c>
      <c r="D9" s="35" t="s">
        <v>941</v>
      </c>
      <c r="E9" s="33">
        <v>162</v>
      </c>
      <c r="F9" s="35" t="s">
        <v>872</v>
      </c>
      <c r="G9" s="35">
        <v>0</v>
      </c>
      <c r="H9" s="35">
        <v>0</v>
      </c>
      <c r="I9" s="35">
        <v>0</v>
      </c>
      <c r="J9" s="36">
        <v>0</v>
      </c>
      <c r="K9" s="36">
        <v>0</v>
      </c>
      <c r="L9" s="83">
        <v>1400</v>
      </c>
      <c r="M9" s="52">
        <f t="shared" si="1"/>
        <v>0</v>
      </c>
      <c r="N9" s="57" cm="1">
        <f t="array" ref="N9">_xlfn.IFS(M9&gt;=1,30,M9&lt;1,M9*30)</f>
        <v>0</v>
      </c>
      <c r="O9" s="54">
        <f t="shared" si="0"/>
        <v>0</v>
      </c>
      <c r="P9" s="52">
        <f t="shared" si="2"/>
        <v>0</v>
      </c>
      <c r="Q9" s="57" cm="1">
        <f t="array" ref="Q9">_xlfn.IFS(P9&gt;=1,30,P9&lt;1,P9*30)</f>
        <v>0</v>
      </c>
      <c r="R9" s="65">
        <f t="shared" si="3"/>
        <v>0</v>
      </c>
      <c r="S9" s="57" cm="1">
        <f t="array" ref="S9">_xlfn.IFS(R9&gt;=0.15,10,R9&lt;0.15,R9/0.15*10)</f>
        <v>0</v>
      </c>
      <c r="T9" s="60"/>
      <c r="U9" s="58"/>
      <c r="V9" s="62">
        <f t="shared" si="4"/>
        <v>0</v>
      </c>
      <c r="W9" s="63" t="str">
        <f t="shared" si="5"/>
        <v>不合格</v>
      </c>
      <c r="X9" s="84"/>
      <c r="Y9" s="84"/>
      <c r="Z9" s="84"/>
      <c r="AA9" s="84"/>
      <c r="AB9" s="84"/>
    </row>
    <row r="10" spans="1:28" ht="24.95" customHeight="1">
      <c r="A10" s="34" t="s">
        <v>64</v>
      </c>
      <c r="B10" s="35">
        <v>7</v>
      </c>
      <c r="C10" s="35">
        <v>20125690</v>
      </c>
      <c r="D10" s="35" t="s">
        <v>906</v>
      </c>
      <c r="E10" s="33">
        <v>61.5</v>
      </c>
      <c r="F10" s="35" t="s">
        <v>872</v>
      </c>
      <c r="G10" s="35">
        <v>0</v>
      </c>
      <c r="H10" s="35">
        <v>0</v>
      </c>
      <c r="I10" s="35">
        <v>0</v>
      </c>
      <c r="J10" s="36">
        <v>0</v>
      </c>
      <c r="K10" s="36">
        <v>0</v>
      </c>
      <c r="L10" s="83">
        <v>1400</v>
      </c>
      <c r="M10" s="52">
        <f t="shared" si="1"/>
        <v>0</v>
      </c>
      <c r="N10" s="57" cm="1">
        <f t="array" ref="N10">_xlfn.IFS(M10&gt;=1,30,M10&lt;1,M10*30)</f>
        <v>0</v>
      </c>
      <c r="O10" s="54">
        <f t="shared" si="0"/>
        <v>0</v>
      </c>
      <c r="P10" s="52">
        <f t="shared" si="2"/>
        <v>0</v>
      </c>
      <c r="Q10" s="57" cm="1">
        <f t="array" ref="Q10">_xlfn.IFS(P10&gt;=1,30,P10&lt;1,P10*30)</f>
        <v>0</v>
      </c>
      <c r="R10" s="65">
        <f t="shared" si="3"/>
        <v>0</v>
      </c>
      <c r="S10" s="57" cm="1">
        <f t="array" ref="S10">_xlfn.IFS(R10&gt;=0.15,10,R10&lt;0.15,R10/0.15*10)</f>
        <v>0</v>
      </c>
      <c r="T10" s="60"/>
      <c r="U10" s="58"/>
      <c r="V10" s="62">
        <f t="shared" si="4"/>
        <v>0</v>
      </c>
      <c r="W10" s="63" t="str">
        <f t="shared" si="5"/>
        <v>不合格</v>
      </c>
      <c r="X10" s="84"/>
      <c r="Y10" s="84"/>
      <c r="Z10" s="84"/>
      <c r="AA10" s="84"/>
      <c r="AB10" s="84"/>
    </row>
    <row r="11" spans="1:28" ht="24.95" customHeight="1">
      <c r="A11" s="34" t="s">
        <v>64</v>
      </c>
      <c r="B11" s="35">
        <v>8</v>
      </c>
      <c r="C11" s="35">
        <v>20135719</v>
      </c>
      <c r="D11" s="35" t="s">
        <v>919</v>
      </c>
      <c r="E11" s="33">
        <v>72</v>
      </c>
      <c r="F11" s="35" t="s">
        <v>920</v>
      </c>
      <c r="G11" s="35">
        <v>0</v>
      </c>
      <c r="H11" s="35">
        <v>0</v>
      </c>
      <c r="I11" s="35">
        <v>0</v>
      </c>
      <c r="J11" s="36">
        <v>0</v>
      </c>
      <c r="K11" s="36">
        <v>0</v>
      </c>
      <c r="L11" s="83">
        <v>1400</v>
      </c>
      <c r="M11" s="52">
        <f t="shared" si="1"/>
        <v>0</v>
      </c>
      <c r="N11" s="57" cm="1">
        <f t="array" ref="N11">_xlfn.IFS(M11&gt;=1,30,M11&lt;1,M11*30)</f>
        <v>0</v>
      </c>
      <c r="O11" s="54">
        <f t="shared" si="0"/>
        <v>0</v>
      </c>
      <c r="P11" s="52">
        <f t="shared" si="2"/>
        <v>0</v>
      </c>
      <c r="Q11" s="57" cm="1">
        <f t="array" ref="Q11">_xlfn.IFS(P11&gt;=1,30,P11&lt;1,P11*30)</f>
        <v>0</v>
      </c>
      <c r="R11" s="65">
        <f t="shared" si="3"/>
        <v>0</v>
      </c>
      <c r="S11" s="57" cm="1">
        <f t="array" ref="S11">_xlfn.IFS(R11&gt;=0.15,10,R11&lt;0.15,R11/0.15*10)</f>
        <v>0</v>
      </c>
      <c r="T11" s="60"/>
      <c r="U11" s="58"/>
      <c r="V11" s="62">
        <f t="shared" si="4"/>
        <v>0</v>
      </c>
      <c r="W11" s="63" t="str">
        <f t="shared" si="5"/>
        <v>不合格</v>
      </c>
      <c r="X11" s="84"/>
      <c r="Y11" s="84"/>
      <c r="Z11" s="84"/>
      <c r="AA11" s="84"/>
      <c r="AB11" s="84"/>
    </row>
    <row r="12" spans="1:28" ht="24.95" customHeight="1">
      <c r="A12" s="34" t="s">
        <v>64</v>
      </c>
      <c r="B12" s="35">
        <v>9</v>
      </c>
      <c r="C12" s="35">
        <v>20148132</v>
      </c>
      <c r="D12" s="35" t="s">
        <v>915</v>
      </c>
      <c r="E12" s="33">
        <v>70</v>
      </c>
      <c r="F12" s="35" t="s">
        <v>916</v>
      </c>
      <c r="G12" s="35">
        <v>0</v>
      </c>
      <c r="H12" s="35">
        <v>0</v>
      </c>
      <c r="I12" s="35">
        <v>0</v>
      </c>
      <c r="J12" s="36">
        <v>0</v>
      </c>
      <c r="K12" s="36">
        <v>0</v>
      </c>
      <c r="L12" s="83">
        <v>1400</v>
      </c>
      <c r="M12" s="52">
        <f t="shared" si="1"/>
        <v>0</v>
      </c>
      <c r="N12" s="57" cm="1">
        <f t="array" ref="N12">_xlfn.IFS(M12&gt;=1,30,M12&lt;1,M12*30)</f>
        <v>0</v>
      </c>
      <c r="O12" s="54">
        <f t="shared" si="0"/>
        <v>0</v>
      </c>
      <c r="P12" s="52">
        <f t="shared" si="2"/>
        <v>0</v>
      </c>
      <c r="Q12" s="57" cm="1">
        <f t="array" ref="Q12">_xlfn.IFS(P12&gt;=1,30,P12&lt;1,P12*30)</f>
        <v>0</v>
      </c>
      <c r="R12" s="65">
        <f t="shared" si="3"/>
        <v>0</v>
      </c>
      <c r="S12" s="57" cm="1">
        <f t="array" ref="S12">_xlfn.IFS(R12&gt;=0.15,10,R12&lt;0.15,R12/0.15*10)</f>
        <v>0</v>
      </c>
      <c r="T12" s="60"/>
      <c r="U12" s="58"/>
      <c r="V12" s="62">
        <f t="shared" si="4"/>
        <v>0</v>
      </c>
      <c r="W12" s="63" t="str">
        <f t="shared" si="5"/>
        <v>不合格</v>
      </c>
      <c r="X12" s="84"/>
      <c r="Y12" s="84"/>
      <c r="Z12" s="84"/>
      <c r="AA12" s="84"/>
      <c r="AB12" s="84"/>
    </row>
    <row r="13" spans="1:28" ht="24.95" customHeight="1">
      <c r="A13" s="34" t="s">
        <v>64</v>
      </c>
      <c r="B13" s="35">
        <v>10</v>
      </c>
      <c r="C13" s="35">
        <v>20156145</v>
      </c>
      <c r="D13" s="35" t="s">
        <v>938</v>
      </c>
      <c r="E13" s="33">
        <v>132</v>
      </c>
      <c r="F13" s="35" t="s">
        <v>863</v>
      </c>
      <c r="G13" s="35">
        <v>0</v>
      </c>
      <c r="H13" s="35">
        <v>0</v>
      </c>
      <c r="I13" s="35">
        <v>0</v>
      </c>
      <c r="J13" s="36">
        <v>0</v>
      </c>
      <c r="K13" s="36">
        <v>0</v>
      </c>
      <c r="L13" s="83">
        <v>1400</v>
      </c>
      <c r="M13" s="52">
        <f t="shared" si="1"/>
        <v>0</v>
      </c>
      <c r="N13" s="57" cm="1">
        <f t="array" ref="N13">_xlfn.IFS(M13&gt;=1,30,M13&lt;1,M13*30)</f>
        <v>0</v>
      </c>
      <c r="O13" s="54">
        <f t="shared" si="0"/>
        <v>0</v>
      </c>
      <c r="P13" s="52">
        <f t="shared" si="2"/>
        <v>0</v>
      </c>
      <c r="Q13" s="57" cm="1">
        <f t="array" ref="Q13">_xlfn.IFS(P13&gt;=1,30,P13&lt;1,P13*30)</f>
        <v>0</v>
      </c>
      <c r="R13" s="65">
        <f t="shared" si="3"/>
        <v>0</v>
      </c>
      <c r="S13" s="57" cm="1">
        <f t="array" ref="S13">_xlfn.IFS(R13&gt;=0.15,10,R13&lt;0.15,R13/0.15*10)</f>
        <v>0</v>
      </c>
      <c r="T13" s="60"/>
      <c r="U13" s="58"/>
      <c r="V13" s="62">
        <f t="shared" si="4"/>
        <v>0</v>
      </c>
      <c r="W13" s="63" t="str">
        <f t="shared" si="5"/>
        <v>不合格</v>
      </c>
      <c r="X13" s="84"/>
      <c r="Y13" s="84"/>
      <c r="Z13" s="84"/>
      <c r="AA13" s="84"/>
      <c r="AB13" s="84"/>
    </row>
    <row r="14" spans="1:28" ht="24.95" customHeight="1">
      <c r="A14" s="34" t="s">
        <v>64</v>
      </c>
      <c r="B14" s="35">
        <v>11</v>
      </c>
      <c r="C14" s="35" t="s">
        <v>1304</v>
      </c>
      <c r="D14" s="35" t="s">
        <v>875</v>
      </c>
      <c r="E14" s="33">
        <v>44.9</v>
      </c>
      <c r="F14" s="35" t="s">
        <v>871</v>
      </c>
      <c r="G14" s="35">
        <v>0</v>
      </c>
      <c r="H14" s="35">
        <v>0</v>
      </c>
      <c r="I14" s="35">
        <v>0</v>
      </c>
      <c r="J14" s="36">
        <v>0</v>
      </c>
      <c r="K14" s="36">
        <v>0</v>
      </c>
      <c r="L14" s="83">
        <v>1400</v>
      </c>
      <c r="M14" s="52">
        <f t="shared" si="1"/>
        <v>0</v>
      </c>
      <c r="N14" s="57" cm="1">
        <f t="array" ref="N14">_xlfn.IFS(M14&gt;=1,30,M14&lt;1,M14*30)</f>
        <v>0</v>
      </c>
      <c r="O14" s="54">
        <f t="shared" si="0"/>
        <v>0</v>
      </c>
      <c r="P14" s="52">
        <f t="shared" si="2"/>
        <v>0</v>
      </c>
      <c r="Q14" s="57" cm="1">
        <f t="array" ref="Q14">_xlfn.IFS(P14&gt;=1,30,P14&lt;1,P14*30)</f>
        <v>0</v>
      </c>
      <c r="R14" s="65">
        <f t="shared" si="3"/>
        <v>0</v>
      </c>
      <c r="S14" s="57" cm="1">
        <f t="array" ref="S14">_xlfn.IFS(R14&gt;=0.15,10,R14&lt;0.15,R14/0.15*10)</f>
        <v>0</v>
      </c>
      <c r="T14" s="60"/>
      <c r="U14" s="58"/>
      <c r="V14" s="62">
        <f t="shared" si="4"/>
        <v>0</v>
      </c>
      <c r="W14" s="63" t="str">
        <f t="shared" si="5"/>
        <v>不合格</v>
      </c>
      <c r="X14" s="84"/>
      <c r="Y14" s="84"/>
      <c r="Z14" s="84"/>
      <c r="AA14" s="84"/>
      <c r="AB14" s="84"/>
    </row>
    <row r="15" spans="1:28" ht="24.95" customHeight="1">
      <c r="A15" s="34" t="s">
        <v>64</v>
      </c>
      <c r="B15" s="35">
        <v>12</v>
      </c>
      <c r="C15" s="35" t="s">
        <v>1314</v>
      </c>
      <c r="D15" s="35" t="s">
        <v>907</v>
      </c>
      <c r="E15" s="33">
        <v>64.5</v>
      </c>
      <c r="F15" s="35" t="s">
        <v>908</v>
      </c>
      <c r="G15" s="35">
        <v>0</v>
      </c>
      <c r="H15" s="35">
        <v>0</v>
      </c>
      <c r="I15" s="35">
        <v>0</v>
      </c>
      <c r="J15" s="36">
        <v>0</v>
      </c>
      <c r="K15" s="36">
        <v>0</v>
      </c>
      <c r="L15" s="83">
        <v>800</v>
      </c>
      <c r="M15" s="52">
        <f t="shared" si="1"/>
        <v>0</v>
      </c>
      <c r="N15" s="57" cm="1">
        <f t="array" ref="N15">_xlfn.IFS(M15&gt;=1,30,M15&lt;1,M15*30)</f>
        <v>0</v>
      </c>
      <c r="O15" s="54">
        <f t="shared" si="0"/>
        <v>0</v>
      </c>
      <c r="P15" s="52">
        <f t="shared" si="2"/>
        <v>0</v>
      </c>
      <c r="Q15" s="57" cm="1">
        <f t="array" ref="Q15">_xlfn.IFS(P15&gt;=1,30,P15&lt;1,P15*30)</f>
        <v>0</v>
      </c>
      <c r="R15" s="65">
        <f t="shared" si="3"/>
        <v>0</v>
      </c>
      <c r="S15" s="57" cm="1">
        <f t="array" ref="S15">_xlfn.IFS(R15&gt;=0.15,10,R15&lt;0.15,R15/0.15*10)</f>
        <v>0</v>
      </c>
      <c r="T15" s="60"/>
      <c r="U15" s="58"/>
      <c r="V15" s="62">
        <f t="shared" si="4"/>
        <v>0</v>
      </c>
      <c r="W15" s="63" t="str">
        <f t="shared" si="5"/>
        <v>不合格</v>
      </c>
      <c r="X15" s="84"/>
      <c r="Y15" s="84"/>
      <c r="Z15" s="84"/>
      <c r="AA15" s="84"/>
      <c r="AB15" s="84"/>
    </row>
    <row r="16" spans="1:28" ht="24.95" customHeight="1">
      <c r="A16" s="34" t="s">
        <v>64</v>
      </c>
      <c r="B16" s="35">
        <v>13</v>
      </c>
      <c r="C16" s="35" t="s">
        <v>1322</v>
      </c>
      <c r="D16" s="35" t="s">
        <v>932</v>
      </c>
      <c r="E16" s="33">
        <v>87.5</v>
      </c>
      <c r="F16" s="35" t="s">
        <v>904</v>
      </c>
      <c r="G16" s="35">
        <v>0</v>
      </c>
      <c r="H16" s="35">
        <v>0</v>
      </c>
      <c r="I16" s="35">
        <v>0</v>
      </c>
      <c r="J16" s="36">
        <v>0</v>
      </c>
      <c r="K16" s="36">
        <v>0</v>
      </c>
      <c r="L16" s="83">
        <v>1400</v>
      </c>
      <c r="M16" s="52">
        <f t="shared" si="1"/>
        <v>0</v>
      </c>
      <c r="N16" s="57" cm="1">
        <f t="array" ref="N16">_xlfn.IFS(M16&gt;=1,30,M16&lt;1,M16*30)</f>
        <v>0</v>
      </c>
      <c r="O16" s="54">
        <f t="shared" si="0"/>
        <v>0</v>
      </c>
      <c r="P16" s="52">
        <f t="shared" si="2"/>
        <v>0</v>
      </c>
      <c r="Q16" s="57" cm="1">
        <f t="array" ref="Q16">_xlfn.IFS(P16&gt;=1,30,P16&lt;1,P16*30)</f>
        <v>0</v>
      </c>
      <c r="R16" s="65">
        <f t="shared" si="3"/>
        <v>0</v>
      </c>
      <c r="S16" s="57" cm="1">
        <f t="array" ref="S16">_xlfn.IFS(R16&gt;=0.15,10,R16&lt;0.15,R16/0.15*10)</f>
        <v>0</v>
      </c>
      <c r="T16" s="60"/>
      <c r="U16" s="58"/>
      <c r="V16" s="62">
        <f t="shared" si="4"/>
        <v>0</v>
      </c>
      <c r="W16" s="63" t="str">
        <f t="shared" si="5"/>
        <v>不合格</v>
      </c>
      <c r="X16" s="84"/>
      <c r="Y16" s="84"/>
      <c r="Z16" s="84"/>
      <c r="AA16" s="84"/>
      <c r="AB16" s="84"/>
    </row>
    <row r="17" spans="1:28" ht="24.95" customHeight="1">
      <c r="A17" s="34" t="s">
        <v>64</v>
      </c>
      <c r="B17" s="35">
        <v>14</v>
      </c>
      <c r="C17" s="35" t="s">
        <v>1328</v>
      </c>
      <c r="D17" s="35" t="s">
        <v>942</v>
      </c>
      <c r="E17" s="33">
        <v>164.45</v>
      </c>
      <c r="F17" s="35" t="s">
        <v>869</v>
      </c>
      <c r="G17" s="35">
        <v>0</v>
      </c>
      <c r="H17" s="35">
        <v>0</v>
      </c>
      <c r="I17" s="35">
        <v>0</v>
      </c>
      <c r="J17" s="36">
        <v>0</v>
      </c>
      <c r="K17" s="36">
        <v>0</v>
      </c>
      <c r="L17" s="83">
        <v>1400</v>
      </c>
      <c r="M17" s="52">
        <f t="shared" si="1"/>
        <v>0</v>
      </c>
      <c r="N17" s="57" cm="1">
        <f t="array" ref="N17">_xlfn.IFS(M17&gt;=1,30,M17&lt;1,M17*30)</f>
        <v>0</v>
      </c>
      <c r="O17" s="54">
        <f t="shared" si="0"/>
        <v>0</v>
      </c>
      <c r="P17" s="52">
        <f t="shared" si="2"/>
        <v>0</v>
      </c>
      <c r="Q17" s="57" cm="1">
        <f t="array" ref="Q17">_xlfn.IFS(P17&gt;=1,30,P17&lt;1,P17*30)</f>
        <v>0</v>
      </c>
      <c r="R17" s="65">
        <f t="shared" si="3"/>
        <v>0</v>
      </c>
      <c r="S17" s="57" cm="1">
        <f t="array" ref="S17">_xlfn.IFS(R17&gt;=0.15,10,R17&lt;0.15,R17/0.15*10)</f>
        <v>0</v>
      </c>
      <c r="T17" s="60"/>
      <c r="U17" s="58"/>
      <c r="V17" s="62">
        <f t="shared" si="4"/>
        <v>0</v>
      </c>
      <c r="W17" s="63" t="str">
        <f t="shared" si="5"/>
        <v>不合格</v>
      </c>
      <c r="X17" s="84"/>
      <c r="Y17" s="84"/>
      <c r="Z17" s="84"/>
      <c r="AA17" s="84"/>
      <c r="AB17" s="84"/>
    </row>
    <row r="18" spans="1:28" ht="24.95" customHeight="1">
      <c r="A18" s="34" t="s">
        <v>64</v>
      </c>
      <c r="B18" s="35">
        <v>15</v>
      </c>
      <c r="C18" s="35" t="s">
        <v>1323</v>
      </c>
      <c r="D18" s="35" t="s">
        <v>933</v>
      </c>
      <c r="E18" s="33">
        <v>96.92</v>
      </c>
      <c r="F18" s="35" t="s">
        <v>859</v>
      </c>
      <c r="G18" s="35">
        <v>0</v>
      </c>
      <c r="H18" s="35">
        <v>0</v>
      </c>
      <c r="I18" s="35">
        <v>0</v>
      </c>
      <c r="J18" s="36">
        <v>0</v>
      </c>
      <c r="K18" s="36">
        <v>0</v>
      </c>
      <c r="L18" s="83">
        <v>1400</v>
      </c>
      <c r="M18" s="52">
        <f t="shared" si="1"/>
        <v>0</v>
      </c>
      <c r="N18" s="57" cm="1">
        <f t="array" ref="N18">_xlfn.IFS(M18&gt;=1,30,M18&lt;1,M18*30)</f>
        <v>0</v>
      </c>
      <c r="O18" s="54">
        <f t="shared" si="0"/>
        <v>0</v>
      </c>
      <c r="P18" s="52">
        <f t="shared" si="2"/>
        <v>0</v>
      </c>
      <c r="Q18" s="57" cm="1">
        <f t="array" ref="Q18">_xlfn.IFS(P18&gt;=1,30,P18&lt;1,P18*30)</f>
        <v>0</v>
      </c>
      <c r="R18" s="65">
        <f t="shared" si="3"/>
        <v>0</v>
      </c>
      <c r="S18" s="57" cm="1">
        <f t="array" ref="S18">_xlfn.IFS(R18&gt;=0.15,10,R18&lt;0.15,R18/0.15*10)</f>
        <v>0</v>
      </c>
      <c r="T18" s="60"/>
      <c r="U18" s="58"/>
      <c r="V18" s="62">
        <f t="shared" si="4"/>
        <v>0</v>
      </c>
      <c r="W18" s="63" t="str">
        <f t="shared" si="5"/>
        <v>不合格</v>
      </c>
      <c r="X18" s="84"/>
      <c r="Y18" s="84"/>
      <c r="Z18" s="84"/>
      <c r="AA18" s="84"/>
      <c r="AB18" s="84"/>
    </row>
    <row r="19" spans="1:28" ht="24.95" customHeight="1">
      <c r="A19" s="34" t="s">
        <v>64</v>
      </c>
      <c r="B19" s="35">
        <v>16</v>
      </c>
      <c r="C19" s="35" t="s">
        <v>1320</v>
      </c>
      <c r="D19" s="35" t="s">
        <v>928</v>
      </c>
      <c r="E19" s="33">
        <v>84.75</v>
      </c>
      <c r="F19" s="35" t="s">
        <v>929</v>
      </c>
      <c r="G19" s="35">
        <v>0.21</v>
      </c>
      <c r="H19" s="35">
        <v>0</v>
      </c>
      <c r="I19" s="35">
        <v>0</v>
      </c>
      <c r="J19" s="36">
        <v>8.4</v>
      </c>
      <c r="K19" s="36">
        <v>0</v>
      </c>
      <c r="L19" s="83">
        <v>1400</v>
      </c>
      <c r="M19" s="52">
        <f t="shared" si="1"/>
        <v>1.4999999999999999E-4</v>
      </c>
      <c r="N19" s="57" cm="1">
        <f t="array" ref="N19">_xlfn.IFS(M19&gt;=1,30,M19&lt;1,M19*30)</f>
        <v>4.4999999999999997E-3</v>
      </c>
      <c r="O19" s="54">
        <f t="shared" si="0"/>
        <v>9.9115044247787602E-6</v>
      </c>
      <c r="P19" s="52">
        <f t="shared" si="2"/>
        <v>1.254620813263134E-3</v>
      </c>
      <c r="Q19" s="57" cm="1">
        <f t="array" ref="Q19">_xlfn.IFS(P19&gt;=1,30,P19&lt;1,P19*30)</f>
        <v>3.7638624397894019E-2</v>
      </c>
      <c r="R19" s="65">
        <f t="shared" si="3"/>
        <v>0</v>
      </c>
      <c r="S19" s="57" cm="1">
        <f t="array" ref="S19">_xlfn.IFS(R19&gt;=0.15,10,R19&lt;0.15,R19/0.15*10)</f>
        <v>0</v>
      </c>
      <c r="T19" s="60"/>
      <c r="U19" s="58"/>
      <c r="V19" s="62">
        <f t="shared" si="4"/>
        <v>4.2138624397894016E-2</v>
      </c>
      <c r="W19" s="63" t="str">
        <f t="shared" si="5"/>
        <v>不合格</v>
      </c>
      <c r="X19" s="84"/>
      <c r="Y19" s="84"/>
      <c r="Z19" s="84"/>
      <c r="AA19" s="84"/>
      <c r="AB19" s="84"/>
    </row>
    <row r="20" spans="1:28" ht="24.95" customHeight="1">
      <c r="A20" s="34" t="s">
        <v>64</v>
      </c>
      <c r="B20" s="35">
        <v>17</v>
      </c>
      <c r="C20" s="35" t="s">
        <v>1321</v>
      </c>
      <c r="D20" s="35" t="s">
        <v>930</v>
      </c>
      <c r="E20" s="33">
        <v>84.8</v>
      </c>
      <c r="F20" s="35" t="s">
        <v>872</v>
      </c>
      <c r="G20" s="35">
        <v>0.03</v>
      </c>
      <c r="H20" s="35">
        <v>0</v>
      </c>
      <c r="I20" s="35">
        <v>0</v>
      </c>
      <c r="J20" s="36">
        <v>0.9</v>
      </c>
      <c r="K20" s="36">
        <v>0</v>
      </c>
      <c r="L20" s="83">
        <v>1400</v>
      </c>
      <c r="M20" s="52">
        <f t="shared" si="1"/>
        <v>2.1428571428571428E-5</v>
      </c>
      <c r="N20" s="57" cm="1">
        <f t="array" ref="N20">_xlfn.IFS(M20&gt;=1,30,M20&lt;1,M20*30)</f>
        <v>6.4285714285714282E-4</v>
      </c>
      <c r="O20" s="54">
        <f t="shared" si="0"/>
        <v>1.0613207547169812E-6</v>
      </c>
      <c r="P20" s="52">
        <f t="shared" si="2"/>
        <v>1.3434439933126342E-4</v>
      </c>
      <c r="Q20" s="57" cm="1">
        <f t="array" ref="Q20">_xlfn.IFS(P20&gt;=1,30,P20&lt;1,P20*30)</f>
        <v>4.0303319799379024E-3</v>
      </c>
      <c r="R20" s="65">
        <f t="shared" si="3"/>
        <v>0</v>
      </c>
      <c r="S20" s="57" cm="1">
        <f t="array" ref="S20">_xlfn.IFS(R20&gt;=0.15,10,R20&lt;0.15,R20/0.15*10)</f>
        <v>0</v>
      </c>
      <c r="T20" s="60"/>
      <c r="U20" s="58"/>
      <c r="V20" s="62">
        <f t="shared" si="4"/>
        <v>4.6731891227950453E-3</v>
      </c>
      <c r="W20" s="63" t="str">
        <f t="shared" si="5"/>
        <v>不合格</v>
      </c>
      <c r="X20" s="84"/>
      <c r="Y20" s="84"/>
      <c r="Z20" s="84"/>
      <c r="AA20" s="84"/>
      <c r="AB20" s="84"/>
    </row>
    <row r="21" spans="1:28" ht="24.95" customHeight="1">
      <c r="A21" s="34" t="s">
        <v>64</v>
      </c>
      <c r="B21" s="35">
        <v>18</v>
      </c>
      <c r="C21" s="35" t="s">
        <v>1326</v>
      </c>
      <c r="D21" s="35" t="s">
        <v>936</v>
      </c>
      <c r="E21" s="33">
        <v>97.82</v>
      </c>
      <c r="F21" s="35" t="s">
        <v>937</v>
      </c>
      <c r="G21" s="35">
        <v>2354.56</v>
      </c>
      <c r="H21" s="35">
        <v>0</v>
      </c>
      <c r="I21" s="35">
        <v>372</v>
      </c>
      <c r="J21" s="36">
        <v>11654.4</v>
      </c>
      <c r="K21" s="36">
        <v>0</v>
      </c>
      <c r="L21" s="83">
        <v>1400</v>
      </c>
      <c r="M21" s="52">
        <f t="shared" si="1"/>
        <v>1.6818285714285715</v>
      </c>
      <c r="N21" s="57" cm="1">
        <f t="array" ref="N21">_xlfn.IFS(M21&gt;=1,30,M21&lt;1,M21*30)</f>
        <v>30</v>
      </c>
      <c r="O21" s="54">
        <f t="shared" si="0"/>
        <v>1.1914127990186056E-2</v>
      </c>
      <c r="P21" s="52">
        <f t="shared" si="2"/>
        <v>1.5081174671121589</v>
      </c>
      <c r="Q21" s="57" cm="1">
        <f t="array" ref="Q21">_xlfn.IFS(P21&gt;=1,30,P21&lt;1,P21*30)</f>
        <v>30</v>
      </c>
      <c r="R21" s="65">
        <f t="shared" si="3"/>
        <v>0</v>
      </c>
      <c r="S21" s="57" cm="1">
        <f t="array" ref="S21">_xlfn.IFS(R21&gt;=0.15,10,R21&lt;0.15,R21/0.15*10)</f>
        <v>0</v>
      </c>
      <c r="T21" s="60"/>
      <c r="U21" s="58"/>
      <c r="V21" s="62">
        <f t="shared" si="4"/>
        <v>60</v>
      </c>
      <c r="W21" s="63" t="str">
        <f t="shared" si="5"/>
        <v>合格</v>
      </c>
      <c r="X21" s="84"/>
      <c r="Y21" s="84"/>
      <c r="Z21" s="84"/>
      <c r="AA21" s="84"/>
      <c r="AB21" s="84"/>
    </row>
    <row r="22" spans="1:28" ht="24.95" customHeight="1">
      <c r="A22" s="34" t="s">
        <v>64</v>
      </c>
      <c r="B22" s="35">
        <v>19</v>
      </c>
      <c r="C22" s="35" t="s">
        <v>1332</v>
      </c>
      <c r="D22" s="35" t="s">
        <v>954</v>
      </c>
      <c r="E22" s="33">
        <v>419.76</v>
      </c>
      <c r="F22" s="35" t="s">
        <v>955</v>
      </c>
      <c r="G22" s="35">
        <v>2566.36</v>
      </c>
      <c r="H22" s="35">
        <v>0</v>
      </c>
      <c r="I22" s="35">
        <v>7966</v>
      </c>
      <c r="J22" s="36">
        <v>234377</v>
      </c>
      <c r="K22" s="36">
        <v>0</v>
      </c>
      <c r="L22" s="83">
        <v>1400</v>
      </c>
      <c r="M22" s="52">
        <f t="shared" si="1"/>
        <v>1.8331142857142857</v>
      </c>
      <c r="N22" s="57" cm="1">
        <f t="array" ref="N22">_xlfn.IFS(M22&gt;=1,30,M22&lt;1,M22*30)</f>
        <v>30</v>
      </c>
      <c r="O22" s="54">
        <f t="shared" si="0"/>
        <v>5.5835953878406716E-2</v>
      </c>
      <c r="P22" s="52">
        <f t="shared" si="2"/>
        <v>7.0678422630894566</v>
      </c>
      <c r="Q22" s="57" cm="1">
        <f t="array" ref="Q22">_xlfn.IFS(P22&gt;=1,30,P22&lt;1,P22*30)</f>
        <v>30</v>
      </c>
      <c r="R22" s="65">
        <f t="shared" si="3"/>
        <v>0</v>
      </c>
      <c r="S22" s="57" cm="1">
        <f t="array" ref="S22">_xlfn.IFS(R22&gt;=0.15,10,R22&lt;0.15,R22/0.15*10)</f>
        <v>0</v>
      </c>
      <c r="T22" s="60"/>
      <c r="U22" s="58"/>
      <c r="V22" s="62">
        <f t="shared" si="4"/>
        <v>60</v>
      </c>
      <c r="W22" s="63" t="str">
        <f t="shared" si="5"/>
        <v>合格</v>
      </c>
      <c r="X22" s="84"/>
      <c r="Y22" s="84"/>
      <c r="Z22" s="84"/>
      <c r="AA22" s="84"/>
      <c r="AB22" s="84"/>
    </row>
    <row r="23" spans="1:28" ht="24.95" customHeight="1">
      <c r="A23" s="34" t="s">
        <v>64</v>
      </c>
      <c r="B23" s="35">
        <v>20</v>
      </c>
      <c r="C23" s="35" t="s">
        <v>1329</v>
      </c>
      <c r="D23" s="35" t="s">
        <v>943</v>
      </c>
      <c r="E23" s="33">
        <v>184.76</v>
      </c>
      <c r="F23" s="35" t="s">
        <v>944</v>
      </c>
      <c r="G23" s="35">
        <v>84.72</v>
      </c>
      <c r="H23" s="35">
        <v>0</v>
      </c>
      <c r="I23" s="35">
        <v>16</v>
      </c>
      <c r="J23" s="36">
        <v>7961</v>
      </c>
      <c r="K23" s="36">
        <v>0</v>
      </c>
      <c r="L23" s="83">
        <v>1400</v>
      </c>
      <c r="M23" s="52">
        <f t="shared" si="1"/>
        <v>6.0514285714285715E-2</v>
      </c>
      <c r="N23" s="57" cm="1">
        <f t="array" ref="N23">_xlfn.IFS(M23&gt;=1,30,M23&lt;1,M23*30)</f>
        <v>1.8154285714285714</v>
      </c>
      <c r="O23" s="54">
        <f t="shared" si="0"/>
        <v>4.3088330807534098E-3</v>
      </c>
      <c r="P23" s="52">
        <f t="shared" si="2"/>
        <v>0.54542190895612774</v>
      </c>
      <c r="Q23" s="57" cm="1">
        <f t="array" ref="Q23">_xlfn.IFS(P23&gt;=1,30,P23&lt;1,P23*30)</f>
        <v>16.362657268683833</v>
      </c>
      <c r="R23" s="65">
        <f t="shared" si="3"/>
        <v>0</v>
      </c>
      <c r="S23" s="57" cm="1">
        <f t="array" ref="S23">_xlfn.IFS(R23&gt;=0.15,10,R23&lt;0.15,R23/0.15*10)</f>
        <v>0</v>
      </c>
      <c r="T23" s="60"/>
      <c r="U23" s="58"/>
      <c r="V23" s="62">
        <f t="shared" si="4"/>
        <v>18.178085840112406</v>
      </c>
      <c r="W23" s="63" t="str">
        <f t="shared" si="5"/>
        <v>不合格</v>
      </c>
      <c r="X23" s="84"/>
      <c r="Y23" s="84"/>
      <c r="Z23" s="84"/>
      <c r="AA23" s="84"/>
      <c r="AB23" s="84"/>
    </row>
    <row r="24" spans="1:28" ht="24.95" customHeight="1">
      <c r="A24" s="34" t="s">
        <v>64</v>
      </c>
      <c r="B24" s="35">
        <v>21</v>
      </c>
      <c r="C24" s="35" t="s">
        <v>1311</v>
      </c>
      <c r="D24" s="35" t="s">
        <v>123</v>
      </c>
      <c r="E24" s="33">
        <v>56.6</v>
      </c>
      <c r="F24" s="35" t="s">
        <v>902</v>
      </c>
      <c r="G24" s="35">
        <v>273.95</v>
      </c>
      <c r="H24" s="35">
        <v>0</v>
      </c>
      <c r="I24" s="35">
        <v>712</v>
      </c>
      <c r="J24" s="36">
        <v>4950</v>
      </c>
      <c r="K24" s="36">
        <v>0</v>
      </c>
      <c r="L24" s="83">
        <v>1400</v>
      </c>
      <c r="M24" s="52">
        <f t="shared" si="1"/>
        <v>0.19567857142857142</v>
      </c>
      <c r="N24" s="57" cm="1">
        <f t="array" ref="N24">_xlfn.IFS(M24&gt;=1,30,M24&lt;1,M24*30)</f>
        <v>5.8703571428571424</v>
      </c>
      <c r="O24" s="54">
        <f t="shared" si="0"/>
        <v>8.745583038869258E-3</v>
      </c>
      <c r="P24" s="52">
        <f t="shared" si="2"/>
        <v>1.1070358277049692</v>
      </c>
      <c r="Q24" s="57" cm="1">
        <f t="array" ref="Q24">_xlfn.IFS(P24&gt;=1,30,P24&lt;1,P24*30)</f>
        <v>30</v>
      </c>
      <c r="R24" s="65">
        <f t="shared" si="3"/>
        <v>0</v>
      </c>
      <c r="S24" s="57" cm="1">
        <f t="array" ref="S24">_xlfn.IFS(R24&gt;=0.15,10,R24&lt;0.15,R24/0.15*10)</f>
        <v>0</v>
      </c>
      <c r="T24" s="60"/>
      <c r="U24" s="58"/>
      <c r="V24" s="62">
        <f t="shared" si="4"/>
        <v>35.870357142857145</v>
      </c>
      <c r="W24" s="63" t="str">
        <f t="shared" si="5"/>
        <v>不合格</v>
      </c>
      <c r="X24" s="84"/>
      <c r="Y24" s="84"/>
      <c r="Z24" s="84"/>
      <c r="AA24" s="84"/>
      <c r="AB24" s="84"/>
    </row>
    <row r="25" spans="1:28" ht="24.95" customHeight="1">
      <c r="A25" s="34" t="s">
        <v>64</v>
      </c>
      <c r="B25" s="35">
        <v>22</v>
      </c>
      <c r="C25" s="35">
        <v>20150777</v>
      </c>
      <c r="D25" s="35" t="s">
        <v>896</v>
      </c>
      <c r="E25" s="33">
        <v>51.5</v>
      </c>
      <c r="F25" s="35" t="s">
        <v>888</v>
      </c>
      <c r="G25" s="35">
        <v>0</v>
      </c>
      <c r="H25" s="35">
        <v>0</v>
      </c>
      <c r="I25" s="35">
        <v>0</v>
      </c>
      <c r="J25" s="36">
        <v>0</v>
      </c>
      <c r="K25" s="36">
        <v>0</v>
      </c>
      <c r="L25" s="83">
        <v>1400</v>
      </c>
      <c r="M25" s="52">
        <f t="shared" si="1"/>
        <v>0</v>
      </c>
      <c r="N25" s="57" cm="1">
        <f t="array" ref="N25">_xlfn.IFS(M25&gt;=1,30,M25&lt;1,M25*30)</f>
        <v>0</v>
      </c>
      <c r="O25" s="54">
        <f t="shared" si="0"/>
        <v>0</v>
      </c>
      <c r="P25" s="52">
        <f t="shared" si="2"/>
        <v>0</v>
      </c>
      <c r="Q25" s="57" cm="1">
        <f t="array" ref="Q25">_xlfn.IFS(P25&gt;=1,30,P25&lt;1,P25*30)</f>
        <v>0</v>
      </c>
      <c r="R25" s="65">
        <f t="shared" si="3"/>
        <v>0</v>
      </c>
      <c r="S25" s="57" cm="1">
        <f t="array" ref="S25">_xlfn.IFS(R25&gt;=0.15,10,R25&lt;0.15,R25/0.15*10)</f>
        <v>0</v>
      </c>
      <c r="T25" s="60"/>
      <c r="U25" s="58"/>
      <c r="V25" s="62">
        <f t="shared" si="4"/>
        <v>0</v>
      </c>
      <c r="W25" s="63" t="str">
        <f t="shared" si="5"/>
        <v>不合格</v>
      </c>
      <c r="X25" s="84"/>
      <c r="Y25" s="84"/>
      <c r="Z25" s="84"/>
      <c r="AA25" s="84"/>
      <c r="AB25" s="84"/>
    </row>
    <row r="26" spans="1:28" ht="24.95" customHeight="1">
      <c r="A26" s="34" t="s">
        <v>64</v>
      </c>
      <c r="B26" s="35">
        <v>23</v>
      </c>
      <c r="C26" s="35" t="s">
        <v>1309</v>
      </c>
      <c r="D26" s="35" t="s">
        <v>898</v>
      </c>
      <c r="E26" s="33">
        <v>52</v>
      </c>
      <c r="F26" s="35" t="s">
        <v>879</v>
      </c>
      <c r="G26" s="35">
        <v>0</v>
      </c>
      <c r="H26" s="35">
        <v>0</v>
      </c>
      <c r="I26" s="35">
        <v>0</v>
      </c>
      <c r="J26" s="36">
        <v>0</v>
      </c>
      <c r="K26" s="36">
        <v>0</v>
      </c>
      <c r="L26" s="83">
        <v>800</v>
      </c>
      <c r="M26" s="52">
        <f t="shared" si="1"/>
        <v>0</v>
      </c>
      <c r="N26" s="57" cm="1">
        <f t="array" ref="N26">_xlfn.IFS(M26&gt;=1,30,M26&lt;1,M26*30)</f>
        <v>0</v>
      </c>
      <c r="O26" s="54">
        <f t="shared" si="0"/>
        <v>0</v>
      </c>
      <c r="P26" s="52">
        <f t="shared" si="2"/>
        <v>0</v>
      </c>
      <c r="Q26" s="57" cm="1">
        <f t="array" ref="Q26">_xlfn.IFS(P26&gt;=1,30,P26&lt;1,P26*30)</f>
        <v>0</v>
      </c>
      <c r="R26" s="65">
        <f t="shared" si="3"/>
        <v>0</v>
      </c>
      <c r="S26" s="57" cm="1">
        <f t="array" ref="S26">_xlfn.IFS(R26&gt;=0.15,10,R26&lt;0.15,R26/0.15*10)</f>
        <v>0</v>
      </c>
      <c r="T26" s="60"/>
      <c r="U26" s="58"/>
      <c r="V26" s="62">
        <f t="shared" si="4"/>
        <v>0</v>
      </c>
      <c r="W26" s="63" t="str">
        <f t="shared" si="5"/>
        <v>不合格</v>
      </c>
      <c r="X26" s="84"/>
      <c r="Y26" s="84"/>
      <c r="Z26" s="84"/>
      <c r="AA26" s="84"/>
      <c r="AB26" s="84"/>
    </row>
    <row r="27" spans="1:28" ht="24.95" customHeight="1">
      <c r="A27" s="34" t="s">
        <v>64</v>
      </c>
      <c r="B27" s="35">
        <v>24</v>
      </c>
      <c r="C27" s="35" t="s">
        <v>1317</v>
      </c>
      <c r="D27" s="35" t="s">
        <v>917</v>
      </c>
      <c r="E27" s="33">
        <v>71.900000000000006</v>
      </c>
      <c r="F27" s="35" t="s">
        <v>918</v>
      </c>
      <c r="G27" s="35">
        <v>2123.98</v>
      </c>
      <c r="H27" s="35">
        <v>0</v>
      </c>
      <c r="I27" s="35">
        <v>2305</v>
      </c>
      <c r="J27" s="36">
        <v>96114</v>
      </c>
      <c r="K27" s="36">
        <v>0</v>
      </c>
      <c r="L27" s="83">
        <v>1400</v>
      </c>
      <c r="M27" s="52">
        <f t="shared" si="1"/>
        <v>1.5171285714285714</v>
      </c>
      <c r="N27" s="57" cm="1">
        <f t="array" ref="N27">_xlfn.IFS(M27&gt;=1,30,M27&lt;1,M27*30)</f>
        <v>30</v>
      </c>
      <c r="O27" s="54">
        <f t="shared" si="0"/>
        <v>0.13367732962447842</v>
      </c>
      <c r="P27" s="52">
        <f t="shared" si="2"/>
        <v>16.921180965123849</v>
      </c>
      <c r="Q27" s="57" cm="1">
        <f t="array" ref="Q27">_xlfn.IFS(P27&gt;=1,30,P27&lt;1,P27*30)</f>
        <v>30</v>
      </c>
      <c r="R27" s="65">
        <f t="shared" si="3"/>
        <v>0</v>
      </c>
      <c r="S27" s="57" cm="1">
        <f t="array" ref="S27">_xlfn.IFS(R27&gt;=0.15,10,R27&lt;0.15,R27/0.15*10)</f>
        <v>0</v>
      </c>
      <c r="T27" s="60"/>
      <c r="U27" s="58"/>
      <c r="V27" s="62">
        <f t="shared" si="4"/>
        <v>60</v>
      </c>
      <c r="W27" s="63" t="str">
        <f t="shared" si="5"/>
        <v>合格</v>
      </c>
      <c r="X27" s="84"/>
      <c r="Y27" s="84"/>
      <c r="Z27" s="84"/>
      <c r="AA27" s="84"/>
      <c r="AB27" s="84"/>
    </row>
    <row r="28" spans="1:28" ht="24.95" customHeight="1">
      <c r="A28" s="34" t="s">
        <v>64</v>
      </c>
      <c r="B28" s="35">
        <v>25</v>
      </c>
      <c r="C28" s="35" t="s">
        <v>1324</v>
      </c>
      <c r="D28" s="35" t="s">
        <v>934</v>
      </c>
      <c r="E28" s="33">
        <v>97.5</v>
      </c>
      <c r="F28" s="35" t="s">
        <v>387</v>
      </c>
      <c r="G28" s="35">
        <v>44.22</v>
      </c>
      <c r="H28" s="35">
        <v>0</v>
      </c>
      <c r="I28" s="35">
        <v>27</v>
      </c>
      <c r="J28" s="36">
        <v>4950</v>
      </c>
      <c r="K28" s="36">
        <v>0</v>
      </c>
      <c r="L28" s="83">
        <v>1400</v>
      </c>
      <c r="M28" s="52">
        <f t="shared" si="1"/>
        <v>3.1585714285714286E-2</v>
      </c>
      <c r="N28" s="57" cm="1">
        <f t="array" ref="N28">_xlfn.IFS(M28&gt;=1,30,M28&lt;1,M28*30)</f>
        <v>0.94757142857142862</v>
      </c>
      <c r="O28" s="54">
        <f t="shared" si="0"/>
        <v>5.076923076923077E-3</v>
      </c>
      <c r="P28" s="52">
        <f t="shared" si="2"/>
        <v>0.6426484907497565</v>
      </c>
      <c r="Q28" s="57" cm="1">
        <f t="array" ref="Q28">_xlfn.IFS(P28&gt;=1,30,P28&lt;1,P28*30)</f>
        <v>19.279454722492694</v>
      </c>
      <c r="R28" s="65">
        <f t="shared" si="3"/>
        <v>0</v>
      </c>
      <c r="S28" s="57" cm="1">
        <f t="array" ref="S28">_xlfn.IFS(R28&gt;=0.15,10,R28&lt;0.15,R28/0.15*10)</f>
        <v>0</v>
      </c>
      <c r="T28" s="60"/>
      <c r="U28" s="58"/>
      <c r="V28" s="62">
        <f t="shared" si="4"/>
        <v>20.227026151064123</v>
      </c>
      <c r="W28" s="63" t="str">
        <f t="shared" si="5"/>
        <v>不合格</v>
      </c>
      <c r="X28" s="84"/>
      <c r="Y28" s="84"/>
      <c r="Z28" s="84"/>
      <c r="AA28" s="84"/>
      <c r="AB28" s="84"/>
    </row>
    <row r="29" spans="1:28" ht="24.95" customHeight="1">
      <c r="A29" s="34" t="s">
        <v>64</v>
      </c>
      <c r="B29" s="35">
        <v>26</v>
      </c>
      <c r="C29" s="35" t="s">
        <v>1319</v>
      </c>
      <c r="D29" s="35" t="s">
        <v>926</v>
      </c>
      <c r="E29" s="33">
        <v>81.900000000000006</v>
      </c>
      <c r="F29" s="35" t="s">
        <v>927</v>
      </c>
      <c r="G29" s="35">
        <v>252.02</v>
      </c>
      <c r="H29" s="35">
        <v>0</v>
      </c>
      <c r="I29" s="35">
        <v>1517</v>
      </c>
      <c r="J29" s="36">
        <v>17281.400000000001</v>
      </c>
      <c r="K29" s="36">
        <v>0</v>
      </c>
      <c r="L29" s="83">
        <v>1400</v>
      </c>
      <c r="M29" s="52">
        <f t="shared" si="1"/>
        <v>0.18001428571428571</v>
      </c>
      <c r="N29" s="57" cm="1">
        <f t="array" ref="N29">_xlfn.IFS(M29&gt;=1,30,M29&lt;1,M29*30)</f>
        <v>5.4004285714285709</v>
      </c>
      <c r="O29" s="54">
        <f t="shared" si="0"/>
        <v>2.11006105006105E-2</v>
      </c>
      <c r="P29" s="52">
        <f t="shared" si="2"/>
        <v>2.6709633545076579</v>
      </c>
      <c r="Q29" s="57" cm="1">
        <f t="array" ref="Q29">_xlfn.IFS(P29&gt;=1,30,P29&lt;1,P29*30)</f>
        <v>30</v>
      </c>
      <c r="R29" s="65">
        <f t="shared" si="3"/>
        <v>0</v>
      </c>
      <c r="S29" s="57" cm="1">
        <f t="array" ref="S29">_xlfn.IFS(R29&gt;=0.15,10,R29&lt;0.15,R29/0.15*10)</f>
        <v>0</v>
      </c>
      <c r="T29" s="60"/>
      <c r="U29" s="58"/>
      <c r="V29" s="62">
        <f t="shared" si="4"/>
        <v>35.40042857142857</v>
      </c>
      <c r="W29" s="63" t="str">
        <f t="shared" si="5"/>
        <v>不合格</v>
      </c>
      <c r="X29" s="84"/>
      <c r="Y29" s="84"/>
      <c r="Z29" s="84"/>
      <c r="AA29" s="84"/>
      <c r="AB29" s="84"/>
    </row>
    <row r="30" spans="1:28" ht="24.95" customHeight="1">
      <c r="A30" s="34" t="s">
        <v>64</v>
      </c>
      <c r="B30" s="35">
        <v>27</v>
      </c>
      <c r="C30" s="35">
        <v>20071086</v>
      </c>
      <c r="D30" s="35" t="s">
        <v>707</v>
      </c>
      <c r="E30" s="33">
        <v>43.45</v>
      </c>
      <c r="F30" s="35" t="s">
        <v>872</v>
      </c>
      <c r="G30" s="35">
        <v>0</v>
      </c>
      <c r="H30" s="35">
        <v>0</v>
      </c>
      <c r="I30" s="35">
        <v>0</v>
      </c>
      <c r="J30" s="36">
        <v>0</v>
      </c>
      <c r="K30" s="36">
        <v>0</v>
      </c>
      <c r="L30" s="83">
        <v>1400</v>
      </c>
      <c r="M30" s="52">
        <f t="shared" si="1"/>
        <v>0</v>
      </c>
      <c r="N30" s="57" cm="1">
        <f t="array" ref="N30">_xlfn.IFS(M30&gt;=1,30,M30&lt;1,M30*30)</f>
        <v>0</v>
      </c>
      <c r="O30" s="54">
        <f t="shared" si="0"/>
        <v>0</v>
      </c>
      <c r="P30" s="52">
        <f t="shared" si="2"/>
        <v>0</v>
      </c>
      <c r="Q30" s="57" cm="1">
        <f t="array" ref="Q30">_xlfn.IFS(P30&gt;=1,30,P30&lt;1,P30*30)</f>
        <v>0</v>
      </c>
      <c r="R30" s="65">
        <f t="shared" si="3"/>
        <v>0</v>
      </c>
      <c r="S30" s="57" cm="1">
        <f t="array" ref="S30">_xlfn.IFS(R30&gt;=0.15,10,R30&lt;0.15,R30/0.15*10)</f>
        <v>0</v>
      </c>
      <c r="T30" s="60"/>
      <c r="U30" s="58"/>
      <c r="V30" s="62">
        <f t="shared" si="4"/>
        <v>0</v>
      </c>
      <c r="W30" s="63" t="str">
        <f t="shared" si="5"/>
        <v>不合格</v>
      </c>
      <c r="X30" s="84"/>
      <c r="Y30" s="84"/>
      <c r="Z30" s="84"/>
      <c r="AA30" s="84"/>
      <c r="AB30" s="84"/>
    </row>
    <row r="31" spans="1:28" ht="24.95" customHeight="1">
      <c r="A31" s="34" t="s">
        <v>64</v>
      </c>
      <c r="B31" s="35">
        <v>28</v>
      </c>
      <c r="C31" s="35" t="s">
        <v>1306</v>
      </c>
      <c r="D31" s="35" t="s">
        <v>880</v>
      </c>
      <c r="E31" s="33">
        <v>45</v>
      </c>
      <c r="F31" s="35" t="s">
        <v>881</v>
      </c>
      <c r="G31" s="35">
        <v>0</v>
      </c>
      <c r="H31" s="35">
        <v>0</v>
      </c>
      <c r="I31" s="35">
        <v>0</v>
      </c>
      <c r="J31" s="36">
        <v>0</v>
      </c>
      <c r="K31" s="36">
        <v>0</v>
      </c>
      <c r="L31" s="83">
        <v>1400</v>
      </c>
      <c r="M31" s="52">
        <f t="shared" si="1"/>
        <v>0</v>
      </c>
      <c r="N31" s="57" cm="1">
        <f t="array" ref="N31">_xlfn.IFS(M31&gt;=1,30,M31&lt;1,M31*30)</f>
        <v>0</v>
      </c>
      <c r="O31" s="54">
        <f t="shared" si="0"/>
        <v>0</v>
      </c>
      <c r="P31" s="52">
        <f t="shared" si="2"/>
        <v>0</v>
      </c>
      <c r="Q31" s="57" cm="1">
        <f t="array" ref="Q31">_xlfn.IFS(P31&gt;=1,30,P31&lt;1,P31*30)</f>
        <v>0</v>
      </c>
      <c r="R31" s="65">
        <f t="shared" si="3"/>
        <v>0</v>
      </c>
      <c r="S31" s="57" cm="1">
        <f t="array" ref="S31">_xlfn.IFS(R31&gt;=0.15,10,R31&lt;0.15,R31/0.15*10)</f>
        <v>0</v>
      </c>
      <c r="T31" s="60"/>
      <c r="U31" s="58"/>
      <c r="V31" s="62">
        <f t="shared" si="4"/>
        <v>0</v>
      </c>
      <c r="W31" s="63" t="str">
        <f t="shared" si="5"/>
        <v>不合格</v>
      </c>
      <c r="X31" s="84"/>
      <c r="Y31" s="84"/>
      <c r="Z31" s="84"/>
      <c r="AA31" s="84"/>
      <c r="AB31" s="84"/>
    </row>
    <row r="32" spans="1:28" ht="24.95" customHeight="1">
      <c r="A32" s="34" t="s">
        <v>64</v>
      </c>
      <c r="B32" s="35">
        <v>29</v>
      </c>
      <c r="C32" s="35" t="s">
        <v>1310</v>
      </c>
      <c r="D32" s="35" t="s">
        <v>901</v>
      </c>
      <c r="E32" s="33">
        <v>55</v>
      </c>
      <c r="F32" s="35" t="s">
        <v>872</v>
      </c>
      <c r="G32" s="35">
        <v>0</v>
      </c>
      <c r="H32" s="35">
        <v>0</v>
      </c>
      <c r="I32" s="35">
        <v>0</v>
      </c>
      <c r="J32" s="36">
        <v>0</v>
      </c>
      <c r="K32" s="36">
        <v>0</v>
      </c>
      <c r="L32" s="83">
        <v>1400</v>
      </c>
      <c r="M32" s="52">
        <f t="shared" si="1"/>
        <v>0</v>
      </c>
      <c r="N32" s="57" cm="1">
        <f t="array" ref="N32">_xlfn.IFS(M32&gt;=1,30,M32&lt;1,M32*30)</f>
        <v>0</v>
      </c>
      <c r="O32" s="54">
        <f t="shared" si="0"/>
        <v>0</v>
      </c>
      <c r="P32" s="52">
        <f t="shared" si="2"/>
        <v>0</v>
      </c>
      <c r="Q32" s="57" cm="1">
        <f t="array" ref="Q32">_xlfn.IFS(P32&gt;=1,30,P32&lt;1,P32*30)</f>
        <v>0</v>
      </c>
      <c r="R32" s="65">
        <f t="shared" si="3"/>
        <v>0</v>
      </c>
      <c r="S32" s="57" cm="1">
        <f t="array" ref="S32">_xlfn.IFS(R32&gt;=0.15,10,R32&lt;0.15,R32/0.15*10)</f>
        <v>0</v>
      </c>
      <c r="T32" s="60"/>
      <c r="U32" s="58"/>
      <c r="V32" s="62">
        <f t="shared" si="4"/>
        <v>0</v>
      </c>
      <c r="W32" s="63" t="str">
        <f t="shared" si="5"/>
        <v>不合格</v>
      </c>
      <c r="X32" s="84"/>
      <c r="Y32" s="84"/>
      <c r="Z32" s="84"/>
      <c r="AA32" s="84"/>
      <c r="AB32" s="84"/>
    </row>
    <row r="33" spans="1:28" ht="24.95" customHeight="1">
      <c r="A33" s="34" t="s">
        <v>64</v>
      </c>
      <c r="B33" s="35">
        <v>30</v>
      </c>
      <c r="C33" s="35" t="s">
        <v>1315</v>
      </c>
      <c r="D33" s="35" t="s">
        <v>909</v>
      </c>
      <c r="E33" s="33">
        <v>67.599999999999994</v>
      </c>
      <c r="F33" s="35" t="s">
        <v>869</v>
      </c>
      <c r="G33" s="35">
        <v>22.98</v>
      </c>
      <c r="H33" s="35">
        <v>0</v>
      </c>
      <c r="I33" s="35">
        <v>66</v>
      </c>
      <c r="J33" s="36">
        <v>2299</v>
      </c>
      <c r="K33" s="36">
        <v>0</v>
      </c>
      <c r="L33" s="83">
        <v>1400</v>
      </c>
      <c r="M33" s="52">
        <f t="shared" si="1"/>
        <v>1.6414285714285715E-2</v>
      </c>
      <c r="N33" s="57" cm="1">
        <f t="array" ref="N33">_xlfn.IFS(M33&gt;=1,30,M33&lt;1,M33*30)</f>
        <v>0.49242857142857144</v>
      </c>
      <c r="O33" s="54">
        <f t="shared" si="0"/>
        <v>3.400887573964497E-3</v>
      </c>
      <c r="P33" s="52">
        <f t="shared" si="2"/>
        <v>0.43049209797018945</v>
      </c>
      <c r="Q33" s="57" cm="1">
        <f t="array" ref="Q33">_xlfn.IFS(P33&gt;=1,30,P33&lt;1,P33*30)</f>
        <v>12.914762939105684</v>
      </c>
      <c r="R33" s="65">
        <f t="shared" si="3"/>
        <v>0</v>
      </c>
      <c r="S33" s="57" cm="1">
        <f t="array" ref="S33">_xlfn.IFS(R33&gt;=0.15,10,R33&lt;0.15,R33/0.15*10)</f>
        <v>0</v>
      </c>
      <c r="T33" s="60"/>
      <c r="U33" s="58"/>
      <c r="V33" s="62">
        <f t="shared" si="4"/>
        <v>13.407191510534254</v>
      </c>
      <c r="W33" s="63" t="str">
        <f t="shared" si="5"/>
        <v>不合格</v>
      </c>
      <c r="X33" s="84"/>
      <c r="Y33" s="84"/>
      <c r="Z33" s="84"/>
      <c r="AA33" s="84"/>
      <c r="AB33" s="84"/>
    </row>
    <row r="34" spans="1:28" ht="24.95" customHeight="1">
      <c r="A34" s="34" t="s">
        <v>64</v>
      </c>
      <c r="B34" s="35">
        <v>31</v>
      </c>
      <c r="C34" s="35">
        <v>20031416</v>
      </c>
      <c r="D34" s="35" t="s">
        <v>931</v>
      </c>
      <c r="E34" s="33">
        <v>85.677499999999995</v>
      </c>
      <c r="F34" s="35" t="s">
        <v>863</v>
      </c>
      <c r="G34" s="35">
        <v>0</v>
      </c>
      <c r="H34" s="35">
        <v>0</v>
      </c>
      <c r="I34" s="35">
        <v>0</v>
      </c>
      <c r="J34" s="36">
        <v>0</v>
      </c>
      <c r="K34" s="36">
        <v>0</v>
      </c>
      <c r="L34" s="83">
        <v>1400</v>
      </c>
      <c r="M34" s="52">
        <f t="shared" si="1"/>
        <v>0</v>
      </c>
      <c r="N34" s="57" cm="1">
        <f t="array" ref="N34">_xlfn.IFS(M34&gt;=1,30,M34&lt;1,M34*30)</f>
        <v>0</v>
      </c>
      <c r="O34" s="54">
        <f t="shared" si="0"/>
        <v>0</v>
      </c>
      <c r="P34" s="52">
        <f t="shared" si="2"/>
        <v>0</v>
      </c>
      <c r="Q34" s="57" cm="1">
        <f t="array" ref="Q34">_xlfn.IFS(P34&gt;=1,30,P34&lt;1,P34*30)</f>
        <v>0</v>
      </c>
      <c r="R34" s="65">
        <f t="shared" si="3"/>
        <v>0</v>
      </c>
      <c r="S34" s="57" cm="1">
        <f t="array" ref="S34">_xlfn.IFS(R34&gt;=0.15,10,R34&lt;0.15,R34/0.15*10)</f>
        <v>0</v>
      </c>
      <c r="T34" s="60"/>
      <c r="U34" s="58"/>
      <c r="V34" s="62">
        <f t="shared" si="4"/>
        <v>0</v>
      </c>
      <c r="W34" s="63" t="str">
        <f t="shared" si="5"/>
        <v>不合格</v>
      </c>
      <c r="X34" s="84"/>
      <c r="Y34" s="84"/>
      <c r="Z34" s="84"/>
      <c r="AA34" s="84"/>
      <c r="AB34" s="84"/>
    </row>
    <row r="35" spans="1:28" ht="24.95" customHeight="1">
      <c r="A35" s="34" t="s">
        <v>64</v>
      </c>
      <c r="B35" s="35">
        <v>32</v>
      </c>
      <c r="C35" s="35" t="s">
        <v>1318</v>
      </c>
      <c r="D35" s="35" t="s">
        <v>923</v>
      </c>
      <c r="E35" s="33">
        <v>80.75</v>
      </c>
      <c r="F35" s="35" t="s">
        <v>924</v>
      </c>
      <c r="G35" s="35">
        <v>0</v>
      </c>
      <c r="H35" s="35">
        <v>0</v>
      </c>
      <c r="I35" s="35">
        <v>13</v>
      </c>
      <c r="J35" s="36">
        <v>600</v>
      </c>
      <c r="K35" s="36">
        <v>0</v>
      </c>
      <c r="L35" s="83">
        <v>1400</v>
      </c>
      <c r="M35" s="52">
        <f t="shared" si="1"/>
        <v>0</v>
      </c>
      <c r="N35" s="57" cm="1">
        <f t="array" ref="N35">_xlfn.IFS(M35&gt;=1,30,M35&lt;1,M35*30)</f>
        <v>0</v>
      </c>
      <c r="O35" s="54">
        <f t="shared" ref="O35:O66" si="6">J35/E35/10000</f>
        <v>7.4303405572755414E-4</v>
      </c>
      <c r="P35" s="52">
        <f t="shared" si="2"/>
        <v>9.4054943762981527E-2</v>
      </c>
      <c r="Q35" s="57" cm="1">
        <f t="array" ref="Q35">_xlfn.IFS(P35&gt;=1,30,P35&lt;1,P35*30)</f>
        <v>2.8216483128894456</v>
      </c>
      <c r="R35" s="65">
        <f t="shared" si="3"/>
        <v>0</v>
      </c>
      <c r="S35" s="57" cm="1">
        <f t="array" ref="S35">_xlfn.IFS(R35&gt;=0.15,10,R35&lt;0.15,R35/0.15*10)</f>
        <v>0</v>
      </c>
      <c r="T35" s="60"/>
      <c r="U35" s="58"/>
      <c r="V35" s="62">
        <f t="shared" si="4"/>
        <v>2.8216483128894456</v>
      </c>
      <c r="W35" s="63" t="str">
        <f t="shared" si="5"/>
        <v>不合格</v>
      </c>
      <c r="X35" s="84"/>
      <c r="Y35" s="84"/>
      <c r="Z35" s="84"/>
      <c r="AA35" s="84"/>
      <c r="AB35" s="84"/>
    </row>
    <row r="36" spans="1:28" ht="24.95" customHeight="1">
      <c r="A36" s="34" t="s">
        <v>64</v>
      </c>
      <c r="B36" s="35">
        <v>33</v>
      </c>
      <c r="C36" s="35" t="s">
        <v>1313</v>
      </c>
      <c r="D36" s="35" t="s">
        <v>905</v>
      </c>
      <c r="E36" s="33">
        <v>60.8</v>
      </c>
      <c r="F36" s="35" t="s">
        <v>904</v>
      </c>
      <c r="G36" s="35">
        <v>0</v>
      </c>
      <c r="H36" s="35">
        <v>0</v>
      </c>
      <c r="I36" s="35">
        <v>0</v>
      </c>
      <c r="J36" s="36">
        <v>0</v>
      </c>
      <c r="K36" s="36">
        <v>0</v>
      </c>
      <c r="L36" s="83">
        <v>1400</v>
      </c>
      <c r="M36" s="52">
        <f t="shared" si="1"/>
        <v>0</v>
      </c>
      <c r="N36" s="57" cm="1">
        <f t="array" ref="N36">_xlfn.IFS(M36&gt;=1,30,M36&lt;1,M36*30)</f>
        <v>0</v>
      </c>
      <c r="O36" s="54">
        <f t="shared" si="6"/>
        <v>0</v>
      </c>
      <c r="P36" s="52">
        <f t="shared" si="2"/>
        <v>0</v>
      </c>
      <c r="Q36" s="57" cm="1">
        <f t="array" ref="Q36">_xlfn.IFS(P36&gt;=1,30,P36&lt;1,P36*30)</f>
        <v>0</v>
      </c>
      <c r="R36" s="65">
        <f t="shared" si="3"/>
        <v>0</v>
      </c>
      <c r="S36" s="57" cm="1">
        <f t="array" ref="S36">_xlfn.IFS(R36&gt;=0.15,10,R36&lt;0.15,R36/0.15*10)</f>
        <v>0</v>
      </c>
      <c r="T36" s="60"/>
      <c r="U36" s="58"/>
      <c r="V36" s="62">
        <f t="shared" si="4"/>
        <v>0</v>
      </c>
      <c r="W36" s="63" t="str">
        <f t="shared" si="5"/>
        <v>不合格</v>
      </c>
      <c r="X36" s="84"/>
      <c r="Y36" s="84"/>
      <c r="Z36" s="84"/>
      <c r="AA36" s="84"/>
      <c r="AB36" s="84"/>
    </row>
    <row r="37" spans="1:28" ht="24.95" customHeight="1">
      <c r="A37" s="34" t="s">
        <v>64</v>
      </c>
      <c r="B37" s="35">
        <v>34</v>
      </c>
      <c r="C37" s="35" t="s">
        <v>1333</v>
      </c>
      <c r="D37" s="35" t="s">
        <v>958</v>
      </c>
      <c r="E37" s="33">
        <v>561.67247999999995</v>
      </c>
      <c r="F37" s="35" t="s">
        <v>959</v>
      </c>
      <c r="G37" s="35">
        <v>0</v>
      </c>
      <c r="H37" s="35">
        <v>46</v>
      </c>
      <c r="I37" s="35">
        <v>111</v>
      </c>
      <c r="J37" s="36">
        <v>9835</v>
      </c>
      <c r="K37" s="36">
        <v>0</v>
      </c>
      <c r="L37" s="83">
        <v>1400</v>
      </c>
      <c r="M37" s="52">
        <f t="shared" si="1"/>
        <v>0</v>
      </c>
      <c r="N37" s="57" cm="1">
        <f t="array" ref="N37">_xlfn.IFS(M37&gt;=1,30,M37&lt;1,M37*30)</f>
        <v>0</v>
      </c>
      <c r="O37" s="54">
        <f t="shared" si="6"/>
        <v>1.7510204523461788E-3</v>
      </c>
      <c r="P37" s="52">
        <f t="shared" si="2"/>
        <v>0.22164815852483274</v>
      </c>
      <c r="Q37" s="57" cm="1">
        <f t="array" ref="Q37">_xlfn.IFS(P37&gt;=1,30,P37&lt;1,P37*30)</f>
        <v>6.6494447557449821</v>
      </c>
      <c r="R37" s="65">
        <f t="shared" si="3"/>
        <v>0</v>
      </c>
      <c r="S37" s="57" cm="1">
        <f t="array" ref="S37">_xlfn.IFS(R37&gt;=0.15,10,R37&lt;0.15,R37/0.15*10)</f>
        <v>0</v>
      </c>
      <c r="T37" s="60"/>
      <c r="U37" s="58"/>
      <c r="V37" s="62">
        <f t="shared" si="4"/>
        <v>6.6494447557449821</v>
      </c>
      <c r="W37" s="63" t="str">
        <f t="shared" si="5"/>
        <v>不合格</v>
      </c>
      <c r="X37" s="84"/>
      <c r="Y37" s="84"/>
      <c r="Z37" s="84"/>
      <c r="AA37" s="84"/>
      <c r="AB37" s="84"/>
    </row>
    <row r="38" spans="1:28" ht="24.95" customHeight="1">
      <c r="A38" s="34" t="s">
        <v>64</v>
      </c>
      <c r="B38" s="35">
        <v>35</v>
      </c>
      <c r="C38" s="35">
        <v>20147785</v>
      </c>
      <c r="D38" s="35" t="s">
        <v>946</v>
      </c>
      <c r="E38" s="33">
        <v>188</v>
      </c>
      <c r="F38" s="35" t="s">
        <v>863</v>
      </c>
      <c r="G38" s="35">
        <v>8606.09</v>
      </c>
      <c r="H38" s="35">
        <v>59.6</v>
      </c>
      <c r="I38" s="35">
        <v>708</v>
      </c>
      <c r="J38" s="36">
        <v>33950</v>
      </c>
      <c r="K38" s="36">
        <v>0</v>
      </c>
      <c r="L38" s="83">
        <v>1400</v>
      </c>
      <c r="M38" s="52">
        <f t="shared" si="1"/>
        <v>6.1472071428571429</v>
      </c>
      <c r="N38" s="57" cm="1">
        <f t="array" ref="N38">_xlfn.IFS(M38&gt;=1,30,M38&lt;1,M38*30)</f>
        <v>30</v>
      </c>
      <c r="O38" s="54">
        <f t="shared" si="6"/>
        <v>1.8058510638297873E-2</v>
      </c>
      <c r="P38" s="52">
        <f t="shared" si="2"/>
        <v>2.2858874225693508</v>
      </c>
      <c r="Q38" s="57" cm="1">
        <f t="array" ref="Q38">_xlfn.IFS(P38&gt;=1,30,P38&lt;1,P38*30)</f>
        <v>30</v>
      </c>
      <c r="R38" s="65">
        <f t="shared" si="3"/>
        <v>0</v>
      </c>
      <c r="S38" s="57" cm="1">
        <f t="array" ref="S38">_xlfn.IFS(R38&gt;=0.15,10,R38&lt;0.15,R38/0.15*10)</f>
        <v>0</v>
      </c>
      <c r="T38" s="60"/>
      <c r="U38" s="58"/>
      <c r="V38" s="62">
        <f t="shared" si="4"/>
        <v>60</v>
      </c>
      <c r="W38" s="63" t="str">
        <f t="shared" si="5"/>
        <v>合格</v>
      </c>
      <c r="X38" s="84"/>
      <c r="Y38" s="84"/>
      <c r="Z38" s="84"/>
      <c r="AA38" s="84"/>
      <c r="AB38" s="84"/>
    </row>
    <row r="39" spans="1:28" ht="24.95" customHeight="1">
      <c r="A39" s="34" t="s">
        <v>64</v>
      </c>
      <c r="B39" s="35">
        <v>36</v>
      </c>
      <c r="C39" s="35" t="s">
        <v>1303</v>
      </c>
      <c r="D39" s="35" t="s">
        <v>868</v>
      </c>
      <c r="E39" s="33">
        <v>40</v>
      </c>
      <c r="F39" s="35" t="s">
        <v>869</v>
      </c>
      <c r="G39" s="35">
        <v>0</v>
      </c>
      <c r="H39" s="35">
        <v>0</v>
      </c>
      <c r="I39" s="35">
        <v>0</v>
      </c>
      <c r="J39" s="36">
        <v>0</v>
      </c>
      <c r="K39" s="36">
        <v>0</v>
      </c>
      <c r="L39" s="83">
        <v>1400</v>
      </c>
      <c r="M39" s="52">
        <f t="shared" si="1"/>
        <v>0</v>
      </c>
      <c r="N39" s="57" cm="1">
        <f t="array" ref="N39">_xlfn.IFS(M39&gt;=1,30,M39&lt;1,M39*30)</f>
        <v>0</v>
      </c>
      <c r="O39" s="54">
        <f t="shared" si="6"/>
        <v>0</v>
      </c>
      <c r="P39" s="52">
        <f t="shared" si="2"/>
        <v>0</v>
      </c>
      <c r="Q39" s="57" cm="1">
        <f t="array" ref="Q39">_xlfn.IFS(P39&gt;=1,30,P39&lt;1,P39*30)</f>
        <v>0</v>
      </c>
      <c r="R39" s="65">
        <f t="shared" si="3"/>
        <v>0</v>
      </c>
      <c r="S39" s="57" cm="1">
        <f t="array" ref="S39">_xlfn.IFS(R39&gt;=0.15,10,R39&lt;0.15,R39/0.15*10)</f>
        <v>0</v>
      </c>
      <c r="T39" s="60"/>
      <c r="U39" s="58"/>
      <c r="V39" s="62">
        <f t="shared" si="4"/>
        <v>0</v>
      </c>
      <c r="W39" s="63" t="str">
        <f t="shared" si="5"/>
        <v>不合格</v>
      </c>
      <c r="X39" s="84"/>
      <c r="Y39" s="84"/>
      <c r="Z39" s="84"/>
      <c r="AA39" s="84"/>
      <c r="AB39" s="84"/>
    </row>
    <row r="40" spans="1:28" ht="24.95" customHeight="1">
      <c r="A40" s="34" t="s">
        <v>64</v>
      </c>
      <c r="B40" s="35">
        <v>37</v>
      </c>
      <c r="C40" s="35" t="s">
        <v>1308</v>
      </c>
      <c r="D40" s="35" t="s">
        <v>892</v>
      </c>
      <c r="E40" s="33">
        <v>50</v>
      </c>
      <c r="F40" s="35" t="s">
        <v>893</v>
      </c>
      <c r="G40" s="35">
        <v>0</v>
      </c>
      <c r="H40" s="35">
        <v>0</v>
      </c>
      <c r="I40" s="35">
        <v>0</v>
      </c>
      <c r="J40" s="36">
        <v>0</v>
      </c>
      <c r="K40" s="36">
        <v>0</v>
      </c>
      <c r="L40" s="83">
        <v>1400</v>
      </c>
      <c r="M40" s="52">
        <f t="shared" si="1"/>
        <v>0</v>
      </c>
      <c r="N40" s="57" cm="1">
        <f t="array" ref="N40">_xlfn.IFS(M40&gt;=1,30,M40&lt;1,M40*30)</f>
        <v>0</v>
      </c>
      <c r="O40" s="54">
        <f t="shared" si="6"/>
        <v>0</v>
      </c>
      <c r="P40" s="52">
        <f t="shared" si="2"/>
        <v>0</v>
      </c>
      <c r="Q40" s="57" cm="1">
        <f t="array" ref="Q40">_xlfn.IFS(P40&gt;=1,30,P40&lt;1,P40*30)</f>
        <v>0</v>
      </c>
      <c r="R40" s="65">
        <f t="shared" si="3"/>
        <v>0</v>
      </c>
      <c r="S40" s="57" cm="1">
        <f t="array" ref="S40">_xlfn.IFS(R40&gt;=0.15,10,R40&lt;0.15,R40/0.15*10)</f>
        <v>0</v>
      </c>
      <c r="T40" s="60"/>
      <c r="U40" s="58"/>
      <c r="V40" s="62">
        <f t="shared" si="4"/>
        <v>0</v>
      </c>
      <c r="W40" s="63" t="str">
        <f t="shared" si="5"/>
        <v>不合格</v>
      </c>
      <c r="X40" s="84"/>
      <c r="Y40" s="84"/>
      <c r="Z40" s="84"/>
      <c r="AA40" s="84"/>
      <c r="AB40" s="84"/>
    </row>
    <row r="41" spans="1:28" ht="24.95" customHeight="1">
      <c r="A41" s="34" t="s">
        <v>64</v>
      </c>
      <c r="B41" s="35">
        <v>38</v>
      </c>
      <c r="C41" s="35">
        <v>20112139</v>
      </c>
      <c r="D41" s="35" t="s">
        <v>897</v>
      </c>
      <c r="E41" s="33">
        <v>51.6</v>
      </c>
      <c r="F41" s="35" t="s">
        <v>879</v>
      </c>
      <c r="G41" s="35">
        <v>0</v>
      </c>
      <c r="H41" s="35">
        <v>0</v>
      </c>
      <c r="I41" s="35">
        <v>0</v>
      </c>
      <c r="J41" s="36">
        <v>0</v>
      </c>
      <c r="K41" s="36">
        <v>0</v>
      </c>
      <c r="L41" s="83">
        <v>800</v>
      </c>
      <c r="M41" s="52">
        <f t="shared" si="1"/>
        <v>0</v>
      </c>
      <c r="N41" s="57" cm="1">
        <f t="array" ref="N41">_xlfn.IFS(M41&gt;=1,30,M41&lt;1,M41*30)</f>
        <v>0</v>
      </c>
      <c r="O41" s="54">
        <f t="shared" si="6"/>
        <v>0</v>
      </c>
      <c r="P41" s="52">
        <f t="shared" si="2"/>
        <v>0</v>
      </c>
      <c r="Q41" s="57" cm="1">
        <f t="array" ref="Q41">_xlfn.IFS(P41&gt;=1,30,P41&lt;1,P41*30)</f>
        <v>0</v>
      </c>
      <c r="R41" s="65">
        <f t="shared" si="3"/>
        <v>0</v>
      </c>
      <c r="S41" s="57" cm="1">
        <f t="array" ref="S41">_xlfn.IFS(R41&gt;=0.15,10,R41&lt;0.15,R41/0.15*10)</f>
        <v>0</v>
      </c>
      <c r="T41" s="60"/>
      <c r="U41" s="58"/>
      <c r="V41" s="62">
        <f t="shared" si="4"/>
        <v>0</v>
      </c>
      <c r="W41" s="63" t="str">
        <f t="shared" si="5"/>
        <v>不合格</v>
      </c>
      <c r="X41" s="84"/>
      <c r="Y41" s="84"/>
      <c r="Z41" s="84"/>
      <c r="AA41" s="84"/>
      <c r="AB41" s="84"/>
    </row>
    <row r="42" spans="1:28" ht="24.95" customHeight="1">
      <c r="A42" s="34" t="s">
        <v>64</v>
      </c>
      <c r="B42" s="35">
        <v>39</v>
      </c>
      <c r="C42" s="35">
        <v>20002314</v>
      </c>
      <c r="D42" s="35" t="s">
        <v>949</v>
      </c>
      <c r="E42" s="33">
        <v>194.63627</v>
      </c>
      <c r="F42" s="35" t="s">
        <v>863</v>
      </c>
      <c r="G42" s="35">
        <v>2266.83</v>
      </c>
      <c r="H42" s="35">
        <v>0</v>
      </c>
      <c r="I42" s="35">
        <v>1118</v>
      </c>
      <c r="J42" s="36">
        <v>171385.60000000001</v>
      </c>
      <c r="K42" s="36">
        <v>0</v>
      </c>
      <c r="L42" s="83">
        <v>1400</v>
      </c>
      <c r="M42" s="52">
        <f t="shared" si="1"/>
        <v>1.6191642857142856</v>
      </c>
      <c r="N42" s="57" cm="1">
        <f t="array" ref="N42">_xlfn.IFS(M42&gt;=1,30,M42&lt;1,M42*30)</f>
        <v>30</v>
      </c>
      <c r="O42" s="54">
        <f t="shared" si="6"/>
        <v>8.8054297382497107E-2</v>
      </c>
      <c r="P42" s="52">
        <f t="shared" si="2"/>
        <v>11.146113592721152</v>
      </c>
      <c r="Q42" s="57" cm="1">
        <f t="array" ref="Q42">_xlfn.IFS(P42&gt;=1,30,P42&lt;1,P42*30)</f>
        <v>30</v>
      </c>
      <c r="R42" s="65">
        <f t="shared" si="3"/>
        <v>0</v>
      </c>
      <c r="S42" s="57" cm="1">
        <f t="array" ref="S42">_xlfn.IFS(R42&gt;=0.15,10,R42&lt;0.15,R42/0.15*10)</f>
        <v>0</v>
      </c>
      <c r="T42" s="60"/>
      <c r="U42" s="58"/>
      <c r="V42" s="62">
        <f t="shared" si="4"/>
        <v>60</v>
      </c>
      <c r="W42" s="63" t="str">
        <f t="shared" si="5"/>
        <v>合格</v>
      </c>
      <c r="X42" s="84"/>
      <c r="Y42" s="84"/>
      <c r="Z42" s="84"/>
      <c r="AA42" s="84"/>
      <c r="AB42" s="84"/>
    </row>
    <row r="43" spans="1:28" ht="24.95" customHeight="1">
      <c r="A43" s="34" t="s">
        <v>64</v>
      </c>
      <c r="B43" s="35">
        <v>40</v>
      </c>
      <c r="C43" s="35" t="s">
        <v>1305</v>
      </c>
      <c r="D43" s="35" t="s">
        <v>876</v>
      </c>
      <c r="E43" s="33">
        <v>44.95</v>
      </c>
      <c r="F43" s="35" t="s">
        <v>877</v>
      </c>
      <c r="G43" s="35">
        <v>0</v>
      </c>
      <c r="H43" s="35">
        <v>0</v>
      </c>
      <c r="I43" s="35">
        <v>0</v>
      </c>
      <c r="J43" s="36">
        <v>0</v>
      </c>
      <c r="K43" s="36">
        <v>0</v>
      </c>
      <c r="L43" s="83">
        <v>800</v>
      </c>
      <c r="M43" s="52">
        <f t="shared" si="1"/>
        <v>0</v>
      </c>
      <c r="N43" s="57" cm="1">
        <f t="array" ref="N43">_xlfn.IFS(M43&gt;=1,30,M43&lt;1,M43*30)</f>
        <v>0</v>
      </c>
      <c r="O43" s="54">
        <f t="shared" si="6"/>
        <v>0</v>
      </c>
      <c r="P43" s="52">
        <f t="shared" si="2"/>
        <v>0</v>
      </c>
      <c r="Q43" s="57" cm="1">
        <f t="array" ref="Q43">_xlfn.IFS(P43&gt;=1,30,P43&lt;1,P43*30)</f>
        <v>0</v>
      </c>
      <c r="R43" s="65">
        <f t="shared" si="3"/>
        <v>0</v>
      </c>
      <c r="S43" s="57" cm="1">
        <f t="array" ref="S43">_xlfn.IFS(R43&gt;=0.15,10,R43&lt;0.15,R43/0.15*10)</f>
        <v>0</v>
      </c>
      <c r="T43" s="60"/>
      <c r="U43" s="58"/>
      <c r="V43" s="62">
        <f t="shared" si="4"/>
        <v>0</v>
      </c>
      <c r="W43" s="63" t="str">
        <f t="shared" si="5"/>
        <v>不合格</v>
      </c>
      <c r="X43" s="84"/>
      <c r="Y43" s="84"/>
      <c r="Z43" s="84"/>
      <c r="AA43" s="84"/>
      <c r="AB43" s="84"/>
    </row>
    <row r="44" spans="1:28" ht="24.95" customHeight="1">
      <c r="A44" s="34" t="s">
        <v>64</v>
      </c>
      <c r="B44" s="35">
        <v>41</v>
      </c>
      <c r="C44" s="35" t="s">
        <v>1316</v>
      </c>
      <c r="D44" s="35" t="s">
        <v>910</v>
      </c>
      <c r="E44" s="33">
        <v>68</v>
      </c>
      <c r="F44" s="35" t="s">
        <v>857</v>
      </c>
      <c r="G44" s="35">
        <v>0</v>
      </c>
      <c r="H44" s="35">
        <v>0</v>
      </c>
      <c r="I44" s="35">
        <v>0</v>
      </c>
      <c r="J44" s="36">
        <v>0</v>
      </c>
      <c r="K44" s="36">
        <v>0</v>
      </c>
      <c r="L44" s="83">
        <v>800</v>
      </c>
      <c r="M44" s="52">
        <f t="shared" si="1"/>
        <v>0</v>
      </c>
      <c r="N44" s="57" cm="1">
        <f t="array" ref="N44">_xlfn.IFS(M44&gt;=1,30,M44&lt;1,M44*30)</f>
        <v>0</v>
      </c>
      <c r="O44" s="54">
        <f t="shared" si="6"/>
        <v>0</v>
      </c>
      <c r="P44" s="52">
        <f t="shared" si="2"/>
        <v>0</v>
      </c>
      <c r="Q44" s="57" cm="1">
        <f t="array" ref="Q44">_xlfn.IFS(P44&gt;=1,30,P44&lt;1,P44*30)</f>
        <v>0</v>
      </c>
      <c r="R44" s="65">
        <f t="shared" si="3"/>
        <v>0</v>
      </c>
      <c r="S44" s="57" cm="1">
        <f t="array" ref="S44">_xlfn.IFS(R44&gt;=0.15,10,R44&lt;0.15,R44/0.15*10)</f>
        <v>0</v>
      </c>
      <c r="T44" s="60"/>
      <c r="U44" s="58"/>
      <c r="V44" s="62">
        <f t="shared" si="4"/>
        <v>0</v>
      </c>
      <c r="W44" s="63" t="str">
        <f t="shared" si="5"/>
        <v>不合格</v>
      </c>
      <c r="X44" s="84"/>
      <c r="Y44" s="84"/>
      <c r="Z44" s="84"/>
      <c r="AA44" s="84"/>
      <c r="AB44" s="84"/>
    </row>
    <row r="45" spans="1:28" ht="24.95" customHeight="1">
      <c r="A45" s="34" t="s">
        <v>64</v>
      </c>
      <c r="B45" s="35">
        <v>42</v>
      </c>
      <c r="C45" s="35">
        <v>20145024</v>
      </c>
      <c r="D45" s="35" t="s">
        <v>956</v>
      </c>
      <c r="E45" s="33">
        <v>509.5</v>
      </c>
      <c r="F45" s="35" t="s">
        <v>957</v>
      </c>
      <c r="G45" s="35">
        <v>0</v>
      </c>
      <c r="H45" s="35">
        <v>0</v>
      </c>
      <c r="I45" s="35">
        <v>0</v>
      </c>
      <c r="J45" s="36">
        <v>0</v>
      </c>
      <c r="K45" s="36">
        <v>0</v>
      </c>
      <c r="L45" s="83">
        <v>1400</v>
      </c>
      <c r="M45" s="52">
        <f t="shared" si="1"/>
        <v>0</v>
      </c>
      <c r="N45" s="57" cm="1">
        <f t="array" ref="N45">_xlfn.IFS(M45&gt;=1,30,M45&lt;1,M45*30)</f>
        <v>0</v>
      </c>
      <c r="O45" s="54">
        <f t="shared" si="6"/>
        <v>0</v>
      </c>
      <c r="P45" s="52">
        <f t="shared" si="2"/>
        <v>0</v>
      </c>
      <c r="Q45" s="57" cm="1">
        <f t="array" ref="Q45">_xlfn.IFS(P45&gt;=1,30,P45&lt;1,P45*30)</f>
        <v>0</v>
      </c>
      <c r="R45" s="65">
        <f t="shared" si="3"/>
        <v>0</v>
      </c>
      <c r="S45" s="57" cm="1">
        <f t="array" ref="S45">_xlfn.IFS(R45&gt;=0.15,10,R45&lt;0.15,R45/0.15*10)</f>
        <v>0</v>
      </c>
      <c r="T45" s="60"/>
      <c r="U45" s="58"/>
      <c r="V45" s="62">
        <f t="shared" si="4"/>
        <v>0</v>
      </c>
      <c r="W45" s="63" t="str">
        <f t="shared" si="5"/>
        <v>不合格</v>
      </c>
      <c r="X45" s="84"/>
      <c r="Y45" s="84"/>
      <c r="Z45" s="84"/>
      <c r="AA45" s="84"/>
      <c r="AB45" s="84"/>
    </row>
    <row r="46" spans="1:28" ht="24.95" customHeight="1">
      <c r="A46" s="34" t="s">
        <v>64</v>
      </c>
      <c r="B46" s="35">
        <v>43</v>
      </c>
      <c r="C46" s="35">
        <v>20152866</v>
      </c>
      <c r="D46" s="35" t="s">
        <v>25</v>
      </c>
      <c r="E46" s="33">
        <v>46.2</v>
      </c>
      <c r="F46" s="35" t="s">
        <v>872</v>
      </c>
      <c r="G46" s="35">
        <v>0</v>
      </c>
      <c r="H46" s="35">
        <v>0</v>
      </c>
      <c r="I46" s="35">
        <v>0</v>
      </c>
      <c r="J46" s="36">
        <v>0</v>
      </c>
      <c r="K46" s="36">
        <v>0</v>
      </c>
      <c r="L46" s="83">
        <v>1400</v>
      </c>
      <c r="M46" s="52">
        <f t="shared" si="1"/>
        <v>0</v>
      </c>
      <c r="N46" s="57" cm="1">
        <f t="array" ref="N46">_xlfn.IFS(M46&gt;=1,30,M46&lt;1,M46*30)</f>
        <v>0</v>
      </c>
      <c r="O46" s="54">
        <f t="shared" si="6"/>
        <v>0</v>
      </c>
      <c r="P46" s="52">
        <f t="shared" si="2"/>
        <v>0</v>
      </c>
      <c r="Q46" s="57" cm="1">
        <f t="array" ref="Q46">_xlfn.IFS(P46&gt;=1,30,P46&lt;1,P46*30)</f>
        <v>0</v>
      </c>
      <c r="R46" s="65">
        <f t="shared" si="3"/>
        <v>0</v>
      </c>
      <c r="S46" s="57" cm="1">
        <f t="array" ref="S46">_xlfn.IFS(R46&gt;=0.15,10,R46&lt;0.15,R46/0.15*10)</f>
        <v>0</v>
      </c>
      <c r="T46" s="60"/>
      <c r="U46" s="58"/>
      <c r="V46" s="62">
        <f t="shared" si="4"/>
        <v>0</v>
      </c>
      <c r="W46" s="63" t="str">
        <f t="shared" si="5"/>
        <v>不合格</v>
      </c>
      <c r="X46" s="84"/>
      <c r="Y46" s="84"/>
      <c r="Z46" s="84"/>
      <c r="AA46" s="84"/>
      <c r="AB46" s="84"/>
    </row>
    <row r="47" spans="1:28" ht="24.95" customHeight="1">
      <c r="A47" s="34" t="s">
        <v>64</v>
      </c>
      <c r="B47" s="35">
        <v>44</v>
      </c>
      <c r="C47" s="35">
        <v>20154315</v>
      </c>
      <c r="D47" s="35" t="s">
        <v>894</v>
      </c>
      <c r="E47" s="33">
        <v>50.888800000000003</v>
      </c>
      <c r="F47" s="35" t="s">
        <v>895</v>
      </c>
      <c r="G47" s="35">
        <v>0</v>
      </c>
      <c r="H47" s="35">
        <v>0</v>
      </c>
      <c r="I47" s="35">
        <v>0</v>
      </c>
      <c r="J47" s="36">
        <v>0</v>
      </c>
      <c r="K47" s="36">
        <v>0</v>
      </c>
      <c r="L47" s="83">
        <v>800</v>
      </c>
      <c r="M47" s="52">
        <f t="shared" si="1"/>
        <v>0</v>
      </c>
      <c r="N47" s="57" cm="1">
        <f t="array" ref="N47">_xlfn.IFS(M47&gt;=1,30,M47&lt;1,M47*30)</f>
        <v>0</v>
      </c>
      <c r="O47" s="54">
        <f t="shared" si="6"/>
        <v>0</v>
      </c>
      <c r="P47" s="52">
        <f t="shared" si="2"/>
        <v>0</v>
      </c>
      <c r="Q47" s="57" cm="1">
        <f t="array" ref="Q47">_xlfn.IFS(P47&gt;=1,30,P47&lt;1,P47*30)</f>
        <v>0</v>
      </c>
      <c r="R47" s="65">
        <f t="shared" si="3"/>
        <v>0</v>
      </c>
      <c r="S47" s="57" cm="1">
        <f t="array" ref="S47">_xlfn.IFS(R47&gt;=0.15,10,R47&lt;0.15,R47/0.15*10)</f>
        <v>0</v>
      </c>
      <c r="T47" s="60"/>
      <c r="U47" s="58"/>
      <c r="V47" s="62">
        <f t="shared" si="4"/>
        <v>0</v>
      </c>
      <c r="W47" s="63" t="str">
        <f t="shared" si="5"/>
        <v>不合格</v>
      </c>
      <c r="X47" s="84"/>
      <c r="Y47" s="84"/>
      <c r="Z47" s="84"/>
      <c r="AA47" s="84"/>
      <c r="AB47" s="84"/>
    </row>
    <row r="48" spans="1:28" ht="24.95" customHeight="1">
      <c r="A48" s="34" t="s">
        <v>64</v>
      </c>
      <c r="B48" s="35">
        <v>45</v>
      </c>
      <c r="C48" s="35">
        <v>20148174</v>
      </c>
      <c r="D48" s="35" t="s">
        <v>900</v>
      </c>
      <c r="E48" s="33">
        <v>53.88</v>
      </c>
      <c r="F48" s="35" t="s">
        <v>869</v>
      </c>
      <c r="G48" s="35">
        <v>0</v>
      </c>
      <c r="H48" s="35">
        <v>0</v>
      </c>
      <c r="I48" s="35">
        <v>0</v>
      </c>
      <c r="J48" s="36">
        <v>0</v>
      </c>
      <c r="K48" s="36">
        <v>0</v>
      </c>
      <c r="L48" s="83">
        <v>1400</v>
      </c>
      <c r="M48" s="52">
        <f t="shared" si="1"/>
        <v>0</v>
      </c>
      <c r="N48" s="57" cm="1">
        <f t="array" ref="N48">_xlfn.IFS(M48&gt;=1,30,M48&lt;1,M48*30)</f>
        <v>0</v>
      </c>
      <c r="O48" s="54">
        <f t="shared" si="6"/>
        <v>0</v>
      </c>
      <c r="P48" s="52">
        <f t="shared" si="2"/>
        <v>0</v>
      </c>
      <c r="Q48" s="57" cm="1">
        <f t="array" ref="Q48">_xlfn.IFS(P48&gt;=1,30,P48&lt;1,P48*30)</f>
        <v>0</v>
      </c>
      <c r="R48" s="65">
        <f t="shared" si="3"/>
        <v>0</v>
      </c>
      <c r="S48" s="57" cm="1">
        <f t="array" ref="S48">_xlfn.IFS(R48&gt;=0.15,10,R48&lt;0.15,R48/0.15*10)</f>
        <v>0</v>
      </c>
      <c r="T48" s="60"/>
      <c r="U48" s="58"/>
      <c r="V48" s="62">
        <f t="shared" si="4"/>
        <v>0</v>
      </c>
      <c r="W48" s="63" t="str">
        <f t="shared" si="5"/>
        <v>不合格</v>
      </c>
      <c r="X48" s="84"/>
      <c r="Y48" s="84"/>
      <c r="Z48" s="84"/>
      <c r="AA48" s="84"/>
      <c r="AB48" s="84"/>
    </row>
    <row r="49" spans="1:28" ht="24.95" customHeight="1">
      <c r="A49" s="34" t="s">
        <v>64</v>
      </c>
      <c r="B49" s="35">
        <v>46</v>
      </c>
      <c r="C49" s="35">
        <v>20102957</v>
      </c>
      <c r="D49" s="35" t="s">
        <v>911</v>
      </c>
      <c r="E49" s="33">
        <v>68.8</v>
      </c>
      <c r="F49" s="35" t="s">
        <v>912</v>
      </c>
      <c r="G49" s="35">
        <v>0</v>
      </c>
      <c r="H49" s="35">
        <v>0</v>
      </c>
      <c r="I49" s="35">
        <v>0</v>
      </c>
      <c r="J49" s="36">
        <v>0</v>
      </c>
      <c r="K49" s="36">
        <v>0</v>
      </c>
      <c r="L49" s="83">
        <v>1400</v>
      </c>
      <c r="M49" s="52">
        <f t="shared" si="1"/>
        <v>0</v>
      </c>
      <c r="N49" s="57" cm="1">
        <f t="array" ref="N49">_xlfn.IFS(M49&gt;=1,30,M49&lt;1,M49*30)</f>
        <v>0</v>
      </c>
      <c r="O49" s="54">
        <f t="shared" si="6"/>
        <v>0</v>
      </c>
      <c r="P49" s="52">
        <f t="shared" si="2"/>
        <v>0</v>
      </c>
      <c r="Q49" s="57" cm="1">
        <f t="array" ref="Q49">_xlfn.IFS(P49&gt;=1,30,P49&lt;1,P49*30)</f>
        <v>0</v>
      </c>
      <c r="R49" s="65">
        <f t="shared" si="3"/>
        <v>0</v>
      </c>
      <c r="S49" s="57" cm="1">
        <f t="array" ref="S49">_xlfn.IFS(R49&gt;=0.15,10,R49&lt;0.15,R49/0.15*10)</f>
        <v>0</v>
      </c>
      <c r="T49" s="60"/>
      <c r="U49" s="58"/>
      <c r="V49" s="62">
        <f t="shared" si="4"/>
        <v>0</v>
      </c>
      <c r="W49" s="63" t="str">
        <f t="shared" si="5"/>
        <v>不合格</v>
      </c>
      <c r="X49" s="84"/>
      <c r="Y49" s="84"/>
      <c r="Z49" s="84"/>
      <c r="AA49" s="84"/>
      <c r="AB49" s="84"/>
    </row>
    <row r="50" spans="1:28" ht="24.95" customHeight="1">
      <c r="A50" s="34" t="s">
        <v>64</v>
      </c>
      <c r="B50" s="35">
        <v>47</v>
      </c>
      <c r="C50" s="35">
        <v>20045661</v>
      </c>
      <c r="D50" s="35" t="s">
        <v>882</v>
      </c>
      <c r="E50" s="33">
        <v>45.7</v>
      </c>
      <c r="F50" s="35" t="s">
        <v>883</v>
      </c>
      <c r="G50" s="35">
        <v>0</v>
      </c>
      <c r="H50" s="35">
        <v>0</v>
      </c>
      <c r="I50" s="35">
        <v>0</v>
      </c>
      <c r="J50" s="36">
        <v>0</v>
      </c>
      <c r="K50" s="36">
        <v>0</v>
      </c>
      <c r="L50" s="83">
        <v>1400</v>
      </c>
      <c r="M50" s="52">
        <f t="shared" si="1"/>
        <v>0</v>
      </c>
      <c r="N50" s="57" cm="1">
        <f t="array" ref="N50">_xlfn.IFS(M50&gt;=1,30,M50&lt;1,M50*30)</f>
        <v>0</v>
      </c>
      <c r="O50" s="54">
        <f t="shared" si="6"/>
        <v>0</v>
      </c>
      <c r="P50" s="52">
        <f t="shared" si="2"/>
        <v>0</v>
      </c>
      <c r="Q50" s="57" cm="1">
        <f t="array" ref="Q50">_xlfn.IFS(P50&gt;=1,30,P50&lt;1,P50*30)</f>
        <v>0</v>
      </c>
      <c r="R50" s="65">
        <f t="shared" si="3"/>
        <v>0</v>
      </c>
      <c r="S50" s="57" cm="1">
        <f t="array" ref="S50">_xlfn.IFS(R50&gt;=0.15,10,R50&lt;0.15,R50/0.15*10)</f>
        <v>0</v>
      </c>
      <c r="T50" s="60"/>
      <c r="U50" s="58"/>
      <c r="V50" s="62">
        <f t="shared" si="4"/>
        <v>0</v>
      </c>
      <c r="W50" s="63" t="str">
        <f t="shared" si="5"/>
        <v>不合格</v>
      </c>
      <c r="X50" s="84"/>
      <c r="Y50" s="84"/>
      <c r="Z50" s="84"/>
      <c r="AA50" s="84"/>
      <c r="AB50" s="84"/>
    </row>
    <row r="51" spans="1:28" ht="24.95" customHeight="1">
      <c r="A51" s="34" t="s">
        <v>64</v>
      </c>
      <c r="B51" s="35">
        <v>48</v>
      </c>
      <c r="C51" s="35">
        <v>20115343</v>
      </c>
      <c r="D51" s="35" t="s">
        <v>884</v>
      </c>
      <c r="E51" s="33">
        <v>46.5</v>
      </c>
      <c r="F51" s="35" t="s">
        <v>869</v>
      </c>
      <c r="G51" s="35">
        <v>0</v>
      </c>
      <c r="H51" s="35">
        <v>0</v>
      </c>
      <c r="I51" s="35">
        <v>0</v>
      </c>
      <c r="J51" s="36">
        <v>0</v>
      </c>
      <c r="K51" s="36">
        <v>0</v>
      </c>
      <c r="L51" s="83">
        <v>1400</v>
      </c>
      <c r="M51" s="52">
        <f t="shared" si="1"/>
        <v>0</v>
      </c>
      <c r="N51" s="57" cm="1">
        <f t="array" ref="N51">_xlfn.IFS(M51&gt;=1,30,M51&lt;1,M51*30)</f>
        <v>0</v>
      </c>
      <c r="O51" s="54">
        <f t="shared" si="6"/>
        <v>0</v>
      </c>
      <c r="P51" s="52">
        <f t="shared" si="2"/>
        <v>0</v>
      </c>
      <c r="Q51" s="57" cm="1">
        <f t="array" ref="Q51">_xlfn.IFS(P51&gt;=1,30,P51&lt;1,P51*30)</f>
        <v>0</v>
      </c>
      <c r="R51" s="65">
        <f t="shared" si="3"/>
        <v>0</v>
      </c>
      <c r="S51" s="57" cm="1">
        <f t="array" ref="S51">_xlfn.IFS(R51&gt;=0.15,10,R51&lt;0.15,R51/0.15*10)</f>
        <v>0</v>
      </c>
      <c r="T51" s="60"/>
      <c r="U51" s="58"/>
      <c r="V51" s="62">
        <f t="shared" si="4"/>
        <v>0</v>
      </c>
      <c r="W51" s="63" t="str">
        <f t="shared" si="5"/>
        <v>不合格</v>
      </c>
      <c r="X51" s="84"/>
      <c r="Y51" s="84"/>
      <c r="Z51" s="84"/>
      <c r="AA51" s="84"/>
      <c r="AB51" s="84"/>
    </row>
    <row r="52" spans="1:28" ht="24.95" customHeight="1">
      <c r="A52" s="34" t="s">
        <v>64</v>
      </c>
      <c r="B52" s="35">
        <v>49</v>
      </c>
      <c r="C52" s="35">
        <v>20156417</v>
      </c>
      <c r="D52" s="35" t="s">
        <v>706</v>
      </c>
      <c r="E52" s="33">
        <v>43.7866</v>
      </c>
      <c r="F52" s="35" t="s">
        <v>873</v>
      </c>
      <c r="G52" s="35">
        <v>0</v>
      </c>
      <c r="H52" s="35">
        <v>0</v>
      </c>
      <c r="I52" s="35">
        <v>0</v>
      </c>
      <c r="J52" s="36">
        <v>0</v>
      </c>
      <c r="K52" s="36">
        <v>0</v>
      </c>
      <c r="L52" s="83">
        <v>1400</v>
      </c>
      <c r="M52" s="52">
        <f t="shared" si="1"/>
        <v>0</v>
      </c>
      <c r="N52" s="57" cm="1">
        <f t="array" ref="N52">_xlfn.IFS(M52&gt;=1,30,M52&lt;1,M52*30)</f>
        <v>0</v>
      </c>
      <c r="O52" s="54">
        <f t="shared" si="6"/>
        <v>0</v>
      </c>
      <c r="P52" s="52">
        <f t="shared" si="2"/>
        <v>0</v>
      </c>
      <c r="Q52" s="57" cm="1">
        <f t="array" ref="Q52">_xlfn.IFS(P52&gt;=1,30,P52&lt;1,P52*30)</f>
        <v>0</v>
      </c>
      <c r="R52" s="65">
        <f t="shared" si="3"/>
        <v>0</v>
      </c>
      <c r="S52" s="57" cm="1">
        <f t="array" ref="S52">_xlfn.IFS(R52&gt;=0.15,10,R52&lt;0.15,R52/0.15*10)</f>
        <v>0</v>
      </c>
      <c r="T52" s="60"/>
      <c r="U52" s="58"/>
      <c r="V52" s="62">
        <f t="shared" si="4"/>
        <v>0</v>
      </c>
      <c r="W52" s="63" t="str">
        <f t="shared" si="5"/>
        <v>不合格</v>
      </c>
      <c r="X52" s="84"/>
      <c r="Y52" s="84"/>
      <c r="Z52" s="84"/>
      <c r="AA52" s="84"/>
      <c r="AB52" s="84"/>
    </row>
    <row r="53" spans="1:28" ht="24.95" customHeight="1">
      <c r="A53" s="34" t="s">
        <v>64</v>
      </c>
      <c r="B53" s="35">
        <v>50</v>
      </c>
      <c r="C53" s="35" t="s">
        <v>1335</v>
      </c>
      <c r="D53" s="35" t="s">
        <v>899</v>
      </c>
      <c r="E53" s="33">
        <v>52.9</v>
      </c>
      <c r="F53" s="35" t="s">
        <v>888</v>
      </c>
      <c r="G53" s="35">
        <v>1.08</v>
      </c>
      <c r="H53" s="35">
        <v>0</v>
      </c>
      <c r="I53" s="35">
        <v>5</v>
      </c>
      <c r="J53" s="36">
        <v>114</v>
      </c>
      <c r="K53" s="36">
        <v>0</v>
      </c>
      <c r="L53" s="83">
        <v>1400</v>
      </c>
      <c r="M53" s="52">
        <f t="shared" si="1"/>
        <v>7.7142857142857145E-4</v>
      </c>
      <c r="N53" s="57" cm="1">
        <f t="array" ref="N53">_xlfn.IFS(M53&gt;=1,30,M53&lt;1,M53*30)</f>
        <v>2.3142857142857142E-2</v>
      </c>
      <c r="O53" s="54">
        <f t="shared" si="6"/>
        <v>2.1550094517958413E-4</v>
      </c>
      <c r="P53" s="52">
        <f t="shared" si="2"/>
        <v>2.7278600655643557E-2</v>
      </c>
      <c r="Q53" s="57" cm="1">
        <f t="array" ref="Q53">_xlfn.IFS(P53&gt;=1,30,P53&lt;1,P53*30)</f>
        <v>0.81835801966930666</v>
      </c>
      <c r="R53" s="65">
        <f t="shared" si="3"/>
        <v>0</v>
      </c>
      <c r="S53" s="57" cm="1">
        <f t="array" ref="S53">_xlfn.IFS(R53&gt;=0.15,10,R53&lt;0.15,R53/0.15*10)</f>
        <v>0</v>
      </c>
      <c r="T53" s="60"/>
      <c r="U53" s="58"/>
      <c r="V53" s="62">
        <f t="shared" si="4"/>
        <v>0.84150087681216379</v>
      </c>
      <c r="W53" s="63" t="str">
        <f t="shared" si="5"/>
        <v>不合格</v>
      </c>
      <c r="X53" s="84"/>
      <c r="Y53" s="84"/>
      <c r="Z53" s="84"/>
      <c r="AA53" s="84"/>
      <c r="AB53" s="84"/>
    </row>
    <row r="54" spans="1:28" ht="24.95" customHeight="1">
      <c r="A54" s="34" t="s">
        <v>64</v>
      </c>
      <c r="B54" s="35">
        <v>51</v>
      </c>
      <c r="C54" s="35">
        <v>20151235</v>
      </c>
      <c r="D54" s="35" t="s">
        <v>913</v>
      </c>
      <c r="E54" s="33">
        <v>69.8</v>
      </c>
      <c r="F54" s="35" t="s">
        <v>914</v>
      </c>
      <c r="G54" s="35">
        <v>48.69</v>
      </c>
      <c r="H54" s="35">
        <v>0</v>
      </c>
      <c r="I54" s="35">
        <v>20</v>
      </c>
      <c r="J54" s="36">
        <v>3310.4</v>
      </c>
      <c r="K54" s="36">
        <v>0</v>
      </c>
      <c r="L54" s="83">
        <v>1400</v>
      </c>
      <c r="M54" s="52">
        <f t="shared" si="1"/>
        <v>3.477857142857143E-2</v>
      </c>
      <c r="N54" s="57" cm="1">
        <f t="array" ref="N54">_xlfn.IFS(M54&gt;=1,30,M54&lt;1,M54*30)</f>
        <v>1.0433571428571429</v>
      </c>
      <c r="O54" s="54">
        <f t="shared" si="6"/>
        <v>4.7426934097421214E-3</v>
      </c>
      <c r="P54" s="52">
        <f t="shared" si="2"/>
        <v>0.60034093794204058</v>
      </c>
      <c r="Q54" s="57" cm="1">
        <f t="array" ref="Q54">_xlfn.IFS(P54&gt;=1,30,P54&lt;1,P54*30)</f>
        <v>18.010228138261219</v>
      </c>
      <c r="R54" s="65">
        <f t="shared" si="3"/>
        <v>0</v>
      </c>
      <c r="S54" s="57" cm="1">
        <f t="array" ref="S54">_xlfn.IFS(R54&gt;=0.15,10,R54&lt;0.15,R54/0.15*10)</f>
        <v>0</v>
      </c>
      <c r="T54" s="60"/>
      <c r="U54" s="58"/>
      <c r="V54" s="62">
        <f t="shared" si="4"/>
        <v>19.053585281118362</v>
      </c>
      <c r="W54" s="63" t="str">
        <f t="shared" si="5"/>
        <v>不合格</v>
      </c>
      <c r="X54" s="84"/>
      <c r="Y54" s="84"/>
      <c r="Z54" s="84"/>
      <c r="AA54" s="84"/>
      <c r="AB54" s="84"/>
    </row>
    <row r="55" spans="1:28" ht="24.95" customHeight="1">
      <c r="A55" s="34" t="s">
        <v>64</v>
      </c>
      <c r="B55" s="35">
        <v>52</v>
      </c>
      <c r="C55" s="35">
        <v>20150459</v>
      </c>
      <c r="D55" s="35" t="s">
        <v>152</v>
      </c>
      <c r="E55" s="33">
        <v>49.809800000000003</v>
      </c>
      <c r="F55" s="35" t="s">
        <v>891</v>
      </c>
      <c r="G55" s="35">
        <v>0</v>
      </c>
      <c r="H55" s="35">
        <v>0</v>
      </c>
      <c r="I55" s="35">
        <v>0</v>
      </c>
      <c r="J55" s="36">
        <v>1400</v>
      </c>
      <c r="K55" s="36">
        <v>0</v>
      </c>
      <c r="L55" s="83">
        <v>1400</v>
      </c>
      <c r="M55" s="52">
        <f t="shared" si="1"/>
        <v>0</v>
      </c>
      <c r="N55" s="57" cm="1">
        <f t="array" ref="N55">_xlfn.IFS(M55&gt;=1,30,M55&lt;1,M55*30)</f>
        <v>0</v>
      </c>
      <c r="O55" s="54">
        <f t="shared" si="6"/>
        <v>2.8106918718806338E-3</v>
      </c>
      <c r="P55" s="52">
        <f t="shared" si="2"/>
        <v>0.35578378125071308</v>
      </c>
      <c r="Q55" s="57" cm="1">
        <f t="array" ref="Q55">_xlfn.IFS(P55&gt;=1,30,P55&lt;1,P55*30)</f>
        <v>10.673513437521393</v>
      </c>
      <c r="R55" s="65">
        <f t="shared" si="3"/>
        <v>0</v>
      </c>
      <c r="S55" s="57" cm="1">
        <f t="array" ref="S55">_xlfn.IFS(R55&gt;=0.15,10,R55&lt;0.15,R55/0.15*10)</f>
        <v>0</v>
      </c>
      <c r="T55" s="60"/>
      <c r="U55" s="58"/>
      <c r="V55" s="62">
        <f t="shared" si="4"/>
        <v>10.673513437521393</v>
      </c>
      <c r="W55" s="63" t="str">
        <f t="shared" si="5"/>
        <v>不合格</v>
      </c>
      <c r="X55" s="84"/>
      <c r="Y55" s="84"/>
      <c r="Z55" s="84"/>
      <c r="AA55" s="84"/>
      <c r="AB55" s="84"/>
    </row>
    <row r="56" spans="1:28" ht="24.95" customHeight="1">
      <c r="A56" s="34" t="s">
        <v>64</v>
      </c>
      <c r="B56" s="35">
        <v>53</v>
      </c>
      <c r="C56" s="35" t="s">
        <v>1327</v>
      </c>
      <c r="D56" s="35" t="s">
        <v>940</v>
      </c>
      <c r="E56" s="33">
        <v>159.80000000000001</v>
      </c>
      <c r="F56" s="35" t="s">
        <v>869</v>
      </c>
      <c r="G56" s="35">
        <v>739.08</v>
      </c>
      <c r="H56" s="35">
        <v>0</v>
      </c>
      <c r="I56" s="35">
        <v>364</v>
      </c>
      <c r="J56" s="36">
        <v>135718</v>
      </c>
      <c r="K56" s="36">
        <v>0</v>
      </c>
      <c r="L56" s="83">
        <v>1400</v>
      </c>
      <c r="M56" s="52">
        <f t="shared" si="1"/>
        <v>0.52791428571428578</v>
      </c>
      <c r="N56" s="57" cm="1">
        <f t="array" ref="N56">_xlfn.IFS(M56&gt;=1,30,M56&lt;1,M56*30)</f>
        <v>15.837428571428573</v>
      </c>
      <c r="O56" s="54">
        <f t="shared" si="6"/>
        <v>8.492991239048811E-2</v>
      </c>
      <c r="P56" s="52">
        <f t="shared" si="2"/>
        <v>10.750621821580772</v>
      </c>
      <c r="Q56" s="57" cm="1">
        <f t="array" ref="Q56">_xlfn.IFS(P56&gt;=1,30,P56&lt;1,P56*30)</f>
        <v>30</v>
      </c>
      <c r="R56" s="65">
        <f t="shared" si="3"/>
        <v>0</v>
      </c>
      <c r="S56" s="57" cm="1">
        <f t="array" ref="S56">_xlfn.IFS(R56&gt;=0.15,10,R56&lt;0.15,R56/0.15*10)</f>
        <v>0</v>
      </c>
      <c r="T56" s="60"/>
      <c r="U56" s="58"/>
      <c r="V56" s="62">
        <f t="shared" si="4"/>
        <v>45.837428571428575</v>
      </c>
      <c r="W56" s="63" t="str">
        <f t="shared" si="5"/>
        <v>不合格</v>
      </c>
      <c r="X56" s="84"/>
      <c r="Y56" s="84"/>
      <c r="Z56" s="84"/>
      <c r="AA56" s="84"/>
      <c r="AB56" s="84"/>
    </row>
    <row r="57" spans="1:28" ht="24.95" customHeight="1">
      <c r="A57" s="34" t="s">
        <v>64</v>
      </c>
      <c r="B57" s="35">
        <v>54</v>
      </c>
      <c r="C57" s="35">
        <v>20142946</v>
      </c>
      <c r="D57" s="35" t="s">
        <v>887</v>
      </c>
      <c r="E57" s="33">
        <v>48</v>
      </c>
      <c r="F57" s="35" t="s">
        <v>888</v>
      </c>
      <c r="G57" s="35">
        <v>174.48</v>
      </c>
      <c r="H57" s="35">
        <v>0</v>
      </c>
      <c r="I57" s="35">
        <v>113</v>
      </c>
      <c r="J57" s="36">
        <v>18140</v>
      </c>
      <c r="K57" s="36">
        <v>0</v>
      </c>
      <c r="L57" s="83">
        <v>1400</v>
      </c>
      <c r="M57" s="52">
        <f t="shared" si="1"/>
        <v>0.12462857142857142</v>
      </c>
      <c r="N57" s="57" cm="1">
        <f t="array" ref="N57">_xlfn.IFS(M57&gt;=1,30,M57&lt;1,M57*30)</f>
        <v>3.7388571428571424</v>
      </c>
      <c r="O57" s="54">
        <f t="shared" si="6"/>
        <v>3.7791666666666668E-2</v>
      </c>
      <c r="P57" s="52">
        <f t="shared" si="2"/>
        <v>4.783755274261603</v>
      </c>
      <c r="Q57" s="57" cm="1">
        <f t="array" ref="Q57">_xlfn.IFS(P57&gt;=1,30,P57&lt;1,P57*30)</f>
        <v>30</v>
      </c>
      <c r="R57" s="65">
        <f t="shared" si="3"/>
        <v>0</v>
      </c>
      <c r="S57" s="57" cm="1">
        <f t="array" ref="S57">_xlfn.IFS(R57&gt;=0.15,10,R57&lt;0.15,R57/0.15*10)</f>
        <v>0</v>
      </c>
      <c r="T57" s="60"/>
      <c r="U57" s="58"/>
      <c r="V57" s="62">
        <f t="shared" si="4"/>
        <v>33.738857142857142</v>
      </c>
      <c r="W57" s="63" t="str">
        <f t="shared" si="5"/>
        <v>不合格</v>
      </c>
      <c r="X57" s="84"/>
      <c r="Y57" s="84"/>
      <c r="Z57" s="84"/>
      <c r="AA57" s="84"/>
      <c r="AB57" s="84"/>
    </row>
    <row r="58" spans="1:28" ht="24.95" customHeight="1">
      <c r="A58" s="34" t="s">
        <v>64</v>
      </c>
      <c r="B58" s="35">
        <v>55</v>
      </c>
      <c r="C58" s="35">
        <v>20072500</v>
      </c>
      <c r="D58" s="35" t="s">
        <v>874</v>
      </c>
      <c r="E58" s="33">
        <v>44.9</v>
      </c>
      <c r="F58" s="35" t="s">
        <v>872</v>
      </c>
      <c r="G58" s="35">
        <v>0</v>
      </c>
      <c r="H58" s="35">
        <v>0</v>
      </c>
      <c r="I58" s="35">
        <v>0</v>
      </c>
      <c r="J58" s="36">
        <v>0</v>
      </c>
      <c r="K58" s="36">
        <v>0</v>
      </c>
      <c r="L58" s="83">
        <v>1400</v>
      </c>
      <c r="M58" s="52">
        <f t="shared" si="1"/>
        <v>0</v>
      </c>
      <c r="N58" s="57" cm="1">
        <f t="array" ref="N58">_xlfn.IFS(M58&gt;=1,30,M58&lt;1,M58*30)</f>
        <v>0</v>
      </c>
      <c r="O58" s="54">
        <f t="shared" si="6"/>
        <v>0</v>
      </c>
      <c r="P58" s="52">
        <f t="shared" si="2"/>
        <v>0</v>
      </c>
      <c r="Q58" s="57" cm="1">
        <f t="array" ref="Q58">_xlfn.IFS(P58&gt;=1,30,P58&lt;1,P58*30)</f>
        <v>0</v>
      </c>
      <c r="R58" s="65">
        <f t="shared" si="3"/>
        <v>0</v>
      </c>
      <c r="S58" s="57" cm="1">
        <f t="array" ref="S58">_xlfn.IFS(R58&gt;=0.15,10,R58&lt;0.15,R58/0.15*10)</f>
        <v>0</v>
      </c>
      <c r="T58" s="60"/>
      <c r="U58" s="58"/>
      <c r="V58" s="62">
        <f t="shared" si="4"/>
        <v>0</v>
      </c>
      <c r="W58" s="63" t="str">
        <f t="shared" si="5"/>
        <v>不合格</v>
      </c>
      <c r="X58" s="84"/>
      <c r="Y58" s="84"/>
      <c r="Z58" s="84"/>
      <c r="AA58" s="84"/>
      <c r="AB58" s="84"/>
    </row>
    <row r="59" spans="1:28" ht="24.95" customHeight="1">
      <c r="A59" s="34" t="s">
        <v>64</v>
      </c>
      <c r="B59" s="35">
        <v>56</v>
      </c>
      <c r="C59" s="35">
        <v>20150761</v>
      </c>
      <c r="D59" s="35" t="s">
        <v>448</v>
      </c>
      <c r="E59" s="33">
        <v>44.9</v>
      </c>
      <c r="F59" s="35" t="s">
        <v>869</v>
      </c>
      <c r="G59" s="35">
        <v>552.23</v>
      </c>
      <c r="H59" s="35">
        <v>0</v>
      </c>
      <c r="I59" s="35">
        <v>223</v>
      </c>
      <c r="J59" s="36">
        <v>54357</v>
      </c>
      <c r="K59" s="36">
        <v>0</v>
      </c>
      <c r="L59" s="83">
        <v>1400</v>
      </c>
      <c r="M59" s="52">
        <f t="shared" si="1"/>
        <v>0.39445000000000002</v>
      </c>
      <c r="N59" s="57" cm="1">
        <f t="array" ref="N59">_xlfn.IFS(M59&gt;=1,30,M59&lt;1,M59*30)</f>
        <v>11.833500000000001</v>
      </c>
      <c r="O59" s="54">
        <f t="shared" si="6"/>
        <v>0.12106236080178173</v>
      </c>
      <c r="P59" s="52">
        <f t="shared" si="2"/>
        <v>15.324349468579964</v>
      </c>
      <c r="Q59" s="57" cm="1">
        <f t="array" ref="Q59">_xlfn.IFS(P59&gt;=1,30,P59&lt;1,P59*30)</f>
        <v>30</v>
      </c>
      <c r="R59" s="65">
        <f t="shared" si="3"/>
        <v>0</v>
      </c>
      <c r="S59" s="57" cm="1">
        <f t="array" ref="S59">_xlfn.IFS(R59&gt;=0.15,10,R59&lt;0.15,R59/0.15*10)</f>
        <v>0</v>
      </c>
      <c r="T59" s="60"/>
      <c r="U59" s="58"/>
      <c r="V59" s="62">
        <f t="shared" si="4"/>
        <v>41.833500000000001</v>
      </c>
      <c r="W59" s="63" t="str">
        <f t="shared" si="5"/>
        <v>不合格</v>
      </c>
      <c r="X59" s="84"/>
      <c r="Y59" s="84"/>
      <c r="Z59" s="84"/>
      <c r="AA59" s="84"/>
      <c r="AB59" s="84"/>
    </row>
    <row r="60" spans="1:28" ht="24.95" customHeight="1">
      <c r="A60" s="34" t="s">
        <v>64</v>
      </c>
      <c r="B60" s="35">
        <v>57</v>
      </c>
      <c r="C60" s="35">
        <v>20152453</v>
      </c>
      <c r="D60" s="35" t="s">
        <v>889</v>
      </c>
      <c r="E60" s="33">
        <v>49</v>
      </c>
      <c r="F60" s="35" t="s">
        <v>863</v>
      </c>
      <c r="G60" s="35">
        <v>977.25</v>
      </c>
      <c r="H60" s="35">
        <v>0</v>
      </c>
      <c r="I60" s="35">
        <v>306</v>
      </c>
      <c r="J60" s="36">
        <v>41950.8</v>
      </c>
      <c r="K60" s="36">
        <v>0</v>
      </c>
      <c r="L60" s="83">
        <v>1400</v>
      </c>
      <c r="M60" s="52">
        <f t="shared" si="1"/>
        <v>0.69803571428571431</v>
      </c>
      <c r="N60" s="57" cm="1">
        <f t="array" ref="N60">_xlfn.IFS(M60&gt;=1,30,M60&lt;1,M60*30)</f>
        <v>20.94107142857143</v>
      </c>
      <c r="O60" s="54">
        <f t="shared" si="6"/>
        <v>8.5613877551020415E-2</v>
      </c>
      <c r="P60" s="52">
        <f t="shared" si="2"/>
        <v>10.837199690002583</v>
      </c>
      <c r="Q60" s="57" cm="1">
        <f t="array" ref="Q60">_xlfn.IFS(P60&gt;=1,30,P60&lt;1,P60*30)</f>
        <v>30</v>
      </c>
      <c r="R60" s="65">
        <f t="shared" si="3"/>
        <v>0</v>
      </c>
      <c r="S60" s="57" cm="1">
        <f t="array" ref="S60">_xlfn.IFS(R60&gt;=0.15,10,R60&lt;0.15,R60/0.15*10)</f>
        <v>0</v>
      </c>
      <c r="T60" s="60"/>
      <c r="U60" s="58"/>
      <c r="V60" s="62">
        <f t="shared" si="4"/>
        <v>50.941071428571433</v>
      </c>
      <c r="W60" s="63" t="str">
        <f t="shared" si="5"/>
        <v>不合格</v>
      </c>
      <c r="X60" s="84"/>
      <c r="Y60" s="84"/>
      <c r="Z60" s="84"/>
      <c r="AA60" s="84"/>
      <c r="AB60" s="84"/>
    </row>
    <row r="61" spans="1:28" ht="24.95" customHeight="1">
      <c r="A61" s="34" t="s">
        <v>64</v>
      </c>
      <c r="B61" s="35">
        <v>58</v>
      </c>
      <c r="C61" s="35">
        <v>20120811</v>
      </c>
      <c r="D61" s="35" t="s">
        <v>921</v>
      </c>
      <c r="E61" s="33">
        <v>75.599999999999994</v>
      </c>
      <c r="F61" s="35" t="s">
        <v>922</v>
      </c>
      <c r="G61" s="35">
        <v>1477.99</v>
      </c>
      <c r="H61" s="35">
        <v>0</v>
      </c>
      <c r="I61" s="35">
        <v>212</v>
      </c>
      <c r="J61" s="36">
        <v>4712.5</v>
      </c>
      <c r="K61" s="36">
        <v>0</v>
      </c>
      <c r="L61" s="83">
        <v>1400</v>
      </c>
      <c r="M61" s="52">
        <f t="shared" si="1"/>
        <v>1.055707142857143</v>
      </c>
      <c r="N61" s="57" cm="1">
        <f t="array" ref="N61">_xlfn.IFS(M61&gt;=1,30,M61&lt;1,M61*30)</f>
        <v>30</v>
      </c>
      <c r="O61" s="54">
        <f t="shared" si="6"/>
        <v>6.2334656084656092E-3</v>
      </c>
      <c r="P61" s="52">
        <f t="shared" si="2"/>
        <v>0.78904627955260864</v>
      </c>
      <c r="Q61" s="57" cm="1">
        <f t="array" ref="Q61">_xlfn.IFS(P61&gt;=1,30,P61&lt;1,P61*30)</f>
        <v>23.671388386578258</v>
      </c>
      <c r="R61" s="65">
        <f t="shared" si="3"/>
        <v>0</v>
      </c>
      <c r="S61" s="57" cm="1">
        <f t="array" ref="S61">_xlfn.IFS(R61&gt;=0.15,10,R61&lt;0.15,R61/0.15*10)</f>
        <v>0</v>
      </c>
      <c r="T61" s="60"/>
      <c r="U61" s="58"/>
      <c r="V61" s="62">
        <f t="shared" si="4"/>
        <v>53.671388386578258</v>
      </c>
      <c r="W61" s="63" t="str">
        <f t="shared" si="5"/>
        <v>不合格</v>
      </c>
      <c r="X61" s="84"/>
      <c r="Y61" s="84"/>
      <c r="Z61" s="84"/>
      <c r="AA61" s="84"/>
      <c r="AB61" s="84"/>
    </row>
    <row r="62" spans="1:28" ht="24.95" customHeight="1">
      <c r="A62" s="34" t="s">
        <v>64</v>
      </c>
      <c r="B62" s="35">
        <v>59</v>
      </c>
      <c r="C62" s="35">
        <v>20072499</v>
      </c>
      <c r="D62" s="35" t="s">
        <v>909</v>
      </c>
      <c r="E62" s="33">
        <v>81.900000000000006</v>
      </c>
      <c r="F62" s="35" t="s">
        <v>872</v>
      </c>
      <c r="G62" s="35">
        <v>0</v>
      </c>
      <c r="H62" s="35">
        <v>0</v>
      </c>
      <c r="I62" s="35">
        <v>0</v>
      </c>
      <c r="J62" s="36">
        <v>0</v>
      </c>
      <c r="K62" s="36">
        <v>0</v>
      </c>
      <c r="L62" s="83">
        <v>1400</v>
      </c>
      <c r="M62" s="52">
        <f t="shared" si="1"/>
        <v>0</v>
      </c>
      <c r="N62" s="57" cm="1">
        <f t="array" ref="N62">_xlfn.IFS(M62&gt;=1,30,M62&lt;1,M62*30)</f>
        <v>0</v>
      </c>
      <c r="O62" s="54">
        <f t="shared" si="6"/>
        <v>0</v>
      </c>
      <c r="P62" s="52">
        <f t="shared" si="2"/>
        <v>0</v>
      </c>
      <c r="Q62" s="57" cm="1">
        <f t="array" ref="Q62">_xlfn.IFS(P62&gt;=1,30,P62&lt;1,P62*30)</f>
        <v>0</v>
      </c>
      <c r="R62" s="65">
        <f t="shared" si="3"/>
        <v>0</v>
      </c>
      <c r="S62" s="57" cm="1">
        <f t="array" ref="S62">_xlfn.IFS(R62&gt;=0.15,10,R62&lt;0.15,R62/0.15*10)</f>
        <v>0</v>
      </c>
      <c r="T62" s="60"/>
      <c r="U62" s="58"/>
      <c r="V62" s="62">
        <f t="shared" si="4"/>
        <v>0</v>
      </c>
      <c r="W62" s="63" t="str">
        <f t="shared" si="5"/>
        <v>不合格</v>
      </c>
      <c r="X62" s="84"/>
      <c r="Y62" s="84"/>
      <c r="Z62" s="84"/>
      <c r="AA62" s="84"/>
      <c r="AB62" s="84"/>
    </row>
    <row r="63" spans="1:28" ht="24.95" customHeight="1">
      <c r="A63" s="34" t="s">
        <v>64</v>
      </c>
      <c r="B63" s="35">
        <v>60</v>
      </c>
      <c r="C63" s="35">
        <v>20052841</v>
      </c>
      <c r="D63" s="35" t="s">
        <v>939</v>
      </c>
      <c r="E63" s="33">
        <v>148.8494</v>
      </c>
      <c r="F63" s="35" t="s">
        <v>863</v>
      </c>
      <c r="G63" s="35">
        <v>5794.62</v>
      </c>
      <c r="H63" s="35">
        <v>9.02</v>
      </c>
      <c r="I63" s="35">
        <v>376</v>
      </c>
      <c r="J63" s="36">
        <v>9419.6</v>
      </c>
      <c r="K63" s="36">
        <v>0</v>
      </c>
      <c r="L63" s="83">
        <v>1400</v>
      </c>
      <c r="M63" s="52">
        <f t="shared" si="1"/>
        <v>4.1390142857142855</v>
      </c>
      <c r="N63" s="57" cm="1">
        <f t="array" ref="N63">_xlfn.IFS(M63&gt;=1,30,M63&lt;1,M63*30)</f>
        <v>30</v>
      </c>
      <c r="O63" s="54">
        <f t="shared" si="6"/>
        <v>6.3282754246909963E-3</v>
      </c>
      <c r="P63" s="52">
        <f t="shared" si="2"/>
        <v>0.80104752211278429</v>
      </c>
      <c r="Q63" s="57" cm="1">
        <f t="array" ref="Q63">_xlfn.IFS(P63&gt;=1,30,P63&lt;1,P63*30)</f>
        <v>24.03142566338353</v>
      </c>
      <c r="R63" s="65">
        <f t="shared" si="3"/>
        <v>0</v>
      </c>
      <c r="S63" s="57" cm="1">
        <f t="array" ref="S63">_xlfn.IFS(R63&gt;=0.15,10,R63&lt;0.15,R63/0.15*10)</f>
        <v>0</v>
      </c>
      <c r="T63" s="60"/>
      <c r="U63" s="58"/>
      <c r="V63" s="62">
        <f t="shared" si="4"/>
        <v>54.03142566338353</v>
      </c>
      <c r="W63" s="63" t="str">
        <f t="shared" si="5"/>
        <v>不合格</v>
      </c>
      <c r="X63" s="84"/>
      <c r="Y63" s="84"/>
      <c r="Z63" s="84"/>
      <c r="AA63" s="84"/>
      <c r="AB63" s="84"/>
    </row>
    <row r="64" spans="1:28" ht="24.95" customHeight="1">
      <c r="A64" s="34" t="s">
        <v>64</v>
      </c>
      <c r="B64" s="35">
        <v>61</v>
      </c>
      <c r="C64" s="35">
        <v>20067296</v>
      </c>
      <c r="D64" s="35" t="s">
        <v>17</v>
      </c>
      <c r="E64" s="33">
        <v>206.8</v>
      </c>
      <c r="F64" s="35" t="s">
        <v>950</v>
      </c>
      <c r="G64" s="35">
        <v>1572.57</v>
      </c>
      <c r="H64" s="35">
        <v>0</v>
      </c>
      <c r="I64" s="35">
        <v>3989</v>
      </c>
      <c r="J64" s="36">
        <v>222932.5</v>
      </c>
      <c r="K64" s="36">
        <v>0</v>
      </c>
      <c r="L64" s="83">
        <v>1400</v>
      </c>
      <c r="M64" s="52">
        <f t="shared" si="1"/>
        <v>1.1232642857142856</v>
      </c>
      <c r="N64" s="57" cm="1">
        <f t="array" ref="N64">_xlfn.IFS(M64&gt;=1,30,M64&lt;1,M64*30)</f>
        <v>30</v>
      </c>
      <c r="O64" s="54">
        <f t="shared" si="6"/>
        <v>0.1078010154738878</v>
      </c>
      <c r="P64" s="52">
        <f t="shared" si="2"/>
        <v>13.645698161251619</v>
      </c>
      <c r="Q64" s="57" cm="1">
        <f t="array" ref="Q64">_xlfn.IFS(P64&gt;=1,30,P64&lt;1,P64*30)</f>
        <v>30</v>
      </c>
      <c r="R64" s="65">
        <f t="shared" si="3"/>
        <v>0</v>
      </c>
      <c r="S64" s="57" cm="1">
        <f t="array" ref="S64">_xlfn.IFS(R64&gt;=0.15,10,R64&lt;0.15,R64/0.15*10)</f>
        <v>0</v>
      </c>
      <c r="T64" s="60"/>
      <c r="U64" s="58"/>
      <c r="V64" s="62">
        <f t="shared" si="4"/>
        <v>60</v>
      </c>
      <c r="W64" s="63" t="str">
        <f t="shared" si="5"/>
        <v>合格</v>
      </c>
      <c r="X64" s="84"/>
      <c r="Y64" s="84"/>
      <c r="Z64" s="84"/>
      <c r="AA64" s="84"/>
      <c r="AB64" s="84"/>
    </row>
    <row r="65" spans="1:28" ht="24.95" customHeight="1">
      <c r="A65" s="34" t="s">
        <v>64</v>
      </c>
      <c r="B65" s="35">
        <v>62</v>
      </c>
      <c r="C65" s="35">
        <v>20142657</v>
      </c>
      <c r="D65" s="35" t="s">
        <v>250</v>
      </c>
      <c r="E65" s="33">
        <v>274.8</v>
      </c>
      <c r="F65" s="35" t="s">
        <v>951</v>
      </c>
      <c r="G65" s="35">
        <v>130.22</v>
      </c>
      <c r="H65" s="35">
        <v>0</v>
      </c>
      <c r="I65" s="35">
        <v>1</v>
      </c>
      <c r="J65" s="36">
        <v>1950</v>
      </c>
      <c r="K65" s="36">
        <v>0</v>
      </c>
      <c r="L65" s="83">
        <v>1400</v>
      </c>
      <c r="M65" s="52">
        <f t="shared" si="1"/>
        <v>9.3014285714285716E-2</v>
      </c>
      <c r="N65" s="57" cm="1">
        <f t="array" ref="N65">_xlfn.IFS(M65&gt;=1,30,M65&lt;1,M65*30)</f>
        <v>2.7904285714285715</v>
      </c>
      <c r="O65" s="54">
        <f t="shared" si="6"/>
        <v>7.0960698689956326E-4</v>
      </c>
      <c r="P65" s="52">
        <f t="shared" si="2"/>
        <v>8.9823669227792807E-2</v>
      </c>
      <c r="Q65" s="57" cm="1">
        <f t="array" ref="Q65">_xlfn.IFS(P65&gt;=1,30,P65&lt;1,P65*30)</f>
        <v>2.6947100768337844</v>
      </c>
      <c r="R65" s="65">
        <f t="shared" si="3"/>
        <v>0</v>
      </c>
      <c r="S65" s="57" cm="1">
        <f t="array" ref="S65">_xlfn.IFS(R65&gt;=0.15,10,R65&lt;0.15,R65/0.15*10)</f>
        <v>0</v>
      </c>
      <c r="T65" s="60"/>
      <c r="U65" s="58"/>
      <c r="V65" s="62">
        <f t="shared" si="4"/>
        <v>5.4851386482623559</v>
      </c>
      <c r="W65" s="63" t="str">
        <f t="shared" si="5"/>
        <v>不合格</v>
      </c>
      <c r="X65" s="84"/>
      <c r="Y65" s="84"/>
      <c r="Z65" s="84"/>
      <c r="AA65" s="84"/>
      <c r="AB65" s="84"/>
    </row>
    <row r="66" spans="1:28" ht="24.95" customHeight="1">
      <c r="A66" s="34" t="s">
        <v>64</v>
      </c>
      <c r="B66" s="35">
        <v>63</v>
      </c>
      <c r="C66" s="35">
        <v>20124462</v>
      </c>
      <c r="D66" s="35" t="s">
        <v>952</v>
      </c>
      <c r="E66" s="33">
        <v>390.88</v>
      </c>
      <c r="F66" s="35" t="s">
        <v>953</v>
      </c>
      <c r="G66" s="35">
        <v>1999.57</v>
      </c>
      <c r="H66" s="35">
        <v>0</v>
      </c>
      <c r="I66" s="35">
        <v>1786</v>
      </c>
      <c r="J66" s="36">
        <v>349679.08</v>
      </c>
      <c r="K66" s="36">
        <v>0</v>
      </c>
      <c r="L66" s="83">
        <v>1400</v>
      </c>
      <c r="M66" s="52">
        <f t="shared" si="1"/>
        <v>1.4282642857142858</v>
      </c>
      <c r="N66" s="57" cm="1">
        <f t="array" ref="N66">_xlfn.IFS(M66&gt;=1,30,M66&lt;1,M66*30)</f>
        <v>30</v>
      </c>
      <c r="O66" s="54">
        <f t="shared" si="6"/>
        <v>8.9459445354072867E-2</v>
      </c>
      <c r="P66" s="52">
        <f t="shared" si="2"/>
        <v>11.323980424566184</v>
      </c>
      <c r="Q66" s="57" cm="1">
        <f t="array" ref="Q66">_xlfn.IFS(P66&gt;=1,30,P66&lt;1,P66*30)</f>
        <v>30</v>
      </c>
      <c r="R66" s="65">
        <f t="shared" si="3"/>
        <v>0</v>
      </c>
      <c r="S66" s="57" cm="1">
        <f t="array" ref="S66">_xlfn.IFS(R66&gt;=0.15,10,R66&lt;0.15,R66/0.15*10)</f>
        <v>0</v>
      </c>
      <c r="T66" s="60"/>
      <c r="U66" s="58"/>
      <c r="V66" s="62">
        <f t="shared" si="4"/>
        <v>60</v>
      </c>
      <c r="W66" s="63" t="str">
        <f t="shared" si="5"/>
        <v>合格</v>
      </c>
      <c r="X66" s="84"/>
      <c r="Y66" s="84"/>
      <c r="Z66" s="84"/>
      <c r="AA66" s="84"/>
      <c r="AB66" s="84"/>
    </row>
    <row r="67" spans="1:28" ht="24.95" customHeight="1">
      <c r="A67" s="34" t="s">
        <v>64</v>
      </c>
      <c r="B67" s="35">
        <v>64</v>
      </c>
      <c r="C67" s="35">
        <v>20120304</v>
      </c>
      <c r="D67" s="35" t="s">
        <v>870</v>
      </c>
      <c r="E67" s="33">
        <v>40.299999999999997</v>
      </c>
      <c r="F67" s="35" t="s">
        <v>871</v>
      </c>
      <c r="G67" s="35">
        <v>0</v>
      </c>
      <c r="H67" s="35">
        <v>0</v>
      </c>
      <c r="I67" s="35">
        <v>0</v>
      </c>
      <c r="J67" s="36">
        <v>0</v>
      </c>
      <c r="K67" s="36">
        <v>0</v>
      </c>
      <c r="L67" s="83">
        <v>800</v>
      </c>
      <c r="M67" s="52">
        <f t="shared" si="1"/>
        <v>0</v>
      </c>
      <c r="N67" s="57" cm="1">
        <f t="array" ref="N67">_xlfn.IFS(M67&gt;=1,30,M67&lt;1,M67*30)</f>
        <v>0</v>
      </c>
      <c r="O67" s="54">
        <f t="shared" ref="O67:O79" si="7">J67/E67/10000</f>
        <v>0</v>
      </c>
      <c r="P67" s="52">
        <f t="shared" si="2"/>
        <v>0</v>
      </c>
      <c r="Q67" s="57" cm="1">
        <f t="array" ref="Q67">_xlfn.IFS(P67&gt;=1,30,P67&lt;1,P67*30)</f>
        <v>0</v>
      </c>
      <c r="R67" s="65">
        <f t="shared" si="3"/>
        <v>0</v>
      </c>
      <c r="S67" s="57" cm="1">
        <f t="array" ref="S67">_xlfn.IFS(R67&gt;=0.15,10,R67&lt;0.15,R67/0.15*10)</f>
        <v>0</v>
      </c>
      <c r="T67" s="60"/>
      <c r="U67" s="58"/>
      <c r="V67" s="62">
        <f t="shared" si="4"/>
        <v>0</v>
      </c>
      <c r="W67" s="63" t="str">
        <f t="shared" si="5"/>
        <v>不合格</v>
      </c>
      <c r="X67" s="84"/>
      <c r="Y67" s="84"/>
      <c r="Z67" s="84"/>
      <c r="AA67" s="84"/>
      <c r="AB67" s="84"/>
    </row>
    <row r="68" spans="1:28" ht="24.95" customHeight="1">
      <c r="A68" s="34" t="s">
        <v>64</v>
      </c>
      <c r="B68" s="35">
        <v>65</v>
      </c>
      <c r="C68" s="35">
        <v>20126469</v>
      </c>
      <c r="D68" s="35" t="s">
        <v>878</v>
      </c>
      <c r="E68" s="33">
        <v>45</v>
      </c>
      <c r="F68" s="35" t="s">
        <v>879</v>
      </c>
      <c r="G68" s="35">
        <v>0</v>
      </c>
      <c r="H68" s="35">
        <v>0</v>
      </c>
      <c r="I68" s="35">
        <v>0</v>
      </c>
      <c r="J68" s="36">
        <v>0</v>
      </c>
      <c r="K68" s="36">
        <v>0</v>
      </c>
      <c r="L68" s="83">
        <v>800</v>
      </c>
      <c r="M68" s="52">
        <f t="shared" ref="M68:M79" si="8">G68/L68</f>
        <v>0</v>
      </c>
      <c r="N68" s="57" cm="1">
        <f t="array" ref="N68">_xlfn.IFS(M68&gt;=1,30,M68&lt;1,M68*30)</f>
        <v>0</v>
      </c>
      <c r="O68" s="54">
        <f t="shared" si="7"/>
        <v>0</v>
      </c>
      <c r="P68" s="52">
        <f t="shared" ref="P68:P79" si="9">O68/0.0079</f>
        <v>0</v>
      </c>
      <c r="Q68" s="57" cm="1">
        <f t="array" ref="Q68">_xlfn.IFS(P68&gt;=1,30,P68&lt;1,P68*30)</f>
        <v>0</v>
      </c>
      <c r="R68" s="65">
        <f t="shared" ref="R68:R79" si="10">IF(G68=0,0,K68/G68)</f>
        <v>0</v>
      </c>
      <c r="S68" s="57" cm="1">
        <f t="array" ref="S68">_xlfn.IFS(R68&gt;=0.15,10,R68&lt;0.15,R68/0.15*10)</f>
        <v>0</v>
      </c>
      <c r="T68" s="60"/>
      <c r="U68" s="58"/>
      <c r="V68" s="62">
        <f t="shared" ref="V68:V79" si="11">N68+Q68+S68+U68</f>
        <v>0</v>
      </c>
      <c r="W68" s="63" t="str">
        <f t="shared" ref="W68:W79" si="12">IF(V68&gt;=90,"优秀",IF(V68&gt;=75,"良好",IF(V68&gt;=60,"合格",IF(V68&lt;60,"不合格"))))</f>
        <v>不合格</v>
      </c>
      <c r="X68" s="84"/>
      <c r="Y68" s="84"/>
      <c r="Z68" s="84"/>
      <c r="AA68" s="84"/>
      <c r="AB68" s="84"/>
    </row>
    <row r="69" spans="1:28" ht="24.95" customHeight="1">
      <c r="A69" s="34" t="s">
        <v>64</v>
      </c>
      <c r="B69" s="35">
        <v>66</v>
      </c>
      <c r="C69" s="35">
        <v>20112178</v>
      </c>
      <c r="D69" s="35" t="s">
        <v>890</v>
      </c>
      <c r="E69" s="33">
        <v>49.8</v>
      </c>
      <c r="F69" s="35" t="s">
        <v>872</v>
      </c>
      <c r="G69" s="35">
        <v>0</v>
      </c>
      <c r="H69" s="35">
        <v>0</v>
      </c>
      <c r="I69" s="35">
        <v>0</v>
      </c>
      <c r="J69" s="36">
        <v>0</v>
      </c>
      <c r="K69" s="36">
        <v>0</v>
      </c>
      <c r="L69" s="83">
        <v>1400</v>
      </c>
      <c r="M69" s="52">
        <f t="shared" si="8"/>
        <v>0</v>
      </c>
      <c r="N69" s="57" cm="1">
        <f t="array" ref="N69">_xlfn.IFS(M69&gt;=1,30,M69&lt;1,M69*30)</f>
        <v>0</v>
      </c>
      <c r="O69" s="54">
        <f t="shared" si="7"/>
        <v>0</v>
      </c>
      <c r="P69" s="52">
        <f t="shared" si="9"/>
        <v>0</v>
      </c>
      <c r="Q69" s="57" cm="1">
        <f t="array" ref="Q69">_xlfn.IFS(P69&gt;=1,30,P69&lt;1,P69*30)</f>
        <v>0</v>
      </c>
      <c r="R69" s="65">
        <f t="shared" si="10"/>
        <v>0</v>
      </c>
      <c r="S69" s="57" cm="1">
        <f t="array" ref="S69">_xlfn.IFS(R69&gt;=0.15,10,R69&lt;0.15,R69/0.15*10)</f>
        <v>0</v>
      </c>
      <c r="T69" s="60"/>
      <c r="U69" s="58"/>
      <c r="V69" s="62">
        <f t="shared" si="11"/>
        <v>0</v>
      </c>
      <c r="W69" s="63" t="str">
        <f t="shared" si="12"/>
        <v>不合格</v>
      </c>
      <c r="X69" s="84"/>
      <c r="Y69" s="84"/>
      <c r="Z69" s="84"/>
      <c r="AA69" s="84"/>
      <c r="AB69" s="84"/>
    </row>
    <row r="70" spans="1:28" ht="24.95" customHeight="1">
      <c r="A70" s="34" t="s">
        <v>64</v>
      </c>
      <c r="B70" s="35">
        <v>67</v>
      </c>
      <c r="C70" s="35">
        <v>20014423</v>
      </c>
      <c r="D70" s="35" t="s">
        <v>925</v>
      </c>
      <c r="E70" s="33">
        <v>80.875200000000007</v>
      </c>
      <c r="F70" s="35" t="s">
        <v>872</v>
      </c>
      <c r="G70" s="35">
        <v>0</v>
      </c>
      <c r="H70" s="35">
        <v>0</v>
      </c>
      <c r="I70" s="35">
        <v>0</v>
      </c>
      <c r="J70" s="36">
        <v>0</v>
      </c>
      <c r="K70" s="36">
        <v>0</v>
      </c>
      <c r="L70" s="83">
        <v>1400</v>
      </c>
      <c r="M70" s="52">
        <f t="shared" si="8"/>
        <v>0</v>
      </c>
      <c r="N70" s="57" cm="1">
        <f t="array" ref="N70">_xlfn.IFS(M70&gt;=1,30,M70&lt;1,M70*30)</f>
        <v>0</v>
      </c>
      <c r="O70" s="54">
        <f t="shared" si="7"/>
        <v>0</v>
      </c>
      <c r="P70" s="52">
        <f t="shared" si="9"/>
        <v>0</v>
      </c>
      <c r="Q70" s="57" cm="1">
        <f t="array" ref="Q70">_xlfn.IFS(P70&gt;=1,30,P70&lt;1,P70*30)</f>
        <v>0</v>
      </c>
      <c r="R70" s="65">
        <f t="shared" si="10"/>
        <v>0</v>
      </c>
      <c r="S70" s="57" cm="1">
        <f t="array" ref="S70">_xlfn.IFS(R70&gt;=0.15,10,R70&lt;0.15,R70/0.15*10)</f>
        <v>0</v>
      </c>
      <c r="T70" s="60"/>
      <c r="U70" s="58"/>
      <c r="V70" s="62">
        <f t="shared" si="11"/>
        <v>0</v>
      </c>
      <c r="W70" s="63" t="str">
        <f t="shared" si="12"/>
        <v>不合格</v>
      </c>
      <c r="X70" s="84"/>
      <c r="Y70" s="84"/>
      <c r="Z70" s="84"/>
      <c r="AA70" s="84"/>
      <c r="AB70" s="84"/>
    </row>
    <row r="71" spans="1:28" ht="24.95" customHeight="1">
      <c r="A71" s="34" t="s">
        <v>147</v>
      </c>
      <c r="B71" s="35">
        <v>68</v>
      </c>
      <c r="C71" s="35" t="s">
        <v>1302</v>
      </c>
      <c r="D71" s="35" t="s">
        <v>865</v>
      </c>
      <c r="E71" s="33">
        <v>164.78</v>
      </c>
      <c r="F71" s="35" t="s">
        <v>866</v>
      </c>
      <c r="G71" s="35">
        <v>0</v>
      </c>
      <c r="H71" s="35">
        <v>0</v>
      </c>
      <c r="I71" s="35">
        <v>0</v>
      </c>
      <c r="J71" s="36">
        <v>0</v>
      </c>
      <c r="K71" s="36">
        <v>0</v>
      </c>
      <c r="L71" s="83">
        <v>800</v>
      </c>
      <c r="M71" s="52">
        <f t="shared" si="8"/>
        <v>0</v>
      </c>
      <c r="N71" s="57" cm="1">
        <f t="array" ref="N71">_xlfn.IFS(M71&gt;=1,30,M71&lt;1,M71*30)</f>
        <v>0</v>
      </c>
      <c r="O71" s="54">
        <f t="shared" si="7"/>
        <v>0</v>
      </c>
      <c r="P71" s="52">
        <f t="shared" si="9"/>
        <v>0</v>
      </c>
      <c r="Q71" s="57" cm="1">
        <f t="array" ref="Q71">_xlfn.IFS(P71&gt;=1,30,P71&lt;1,P71*30)</f>
        <v>0</v>
      </c>
      <c r="R71" s="65">
        <f t="shared" si="10"/>
        <v>0</v>
      </c>
      <c r="S71" s="57" cm="1">
        <f t="array" ref="S71">_xlfn.IFS(R71&gt;=0.15,10,R71&lt;0.15,R71/0.15*10)</f>
        <v>0</v>
      </c>
      <c r="T71" s="60"/>
      <c r="U71" s="58"/>
      <c r="V71" s="62">
        <f t="shared" si="11"/>
        <v>0</v>
      </c>
      <c r="W71" s="63" t="str">
        <f t="shared" si="12"/>
        <v>不合格</v>
      </c>
      <c r="X71" s="84"/>
      <c r="Y71" s="84"/>
      <c r="Z71" s="84"/>
      <c r="AA71" s="84"/>
      <c r="AB71" s="84"/>
    </row>
    <row r="72" spans="1:28" ht="24.95" customHeight="1">
      <c r="A72" s="34" t="s">
        <v>147</v>
      </c>
      <c r="B72" s="35">
        <v>69</v>
      </c>
      <c r="C72" s="35">
        <v>20158584</v>
      </c>
      <c r="D72" s="35" t="s">
        <v>855</v>
      </c>
      <c r="E72" s="33">
        <v>54.58</v>
      </c>
      <c r="F72" s="35" t="s">
        <v>856</v>
      </c>
      <c r="G72" s="35">
        <v>0</v>
      </c>
      <c r="H72" s="35">
        <v>0</v>
      </c>
      <c r="I72" s="35">
        <v>0</v>
      </c>
      <c r="J72" s="36">
        <v>0</v>
      </c>
      <c r="K72" s="36">
        <v>0</v>
      </c>
      <c r="L72" s="83">
        <v>1400</v>
      </c>
      <c r="M72" s="52">
        <f t="shared" si="8"/>
        <v>0</v>
      </c>
      <c r="N72" s="57" cm="1">
        <f t="array" ref="N72">_xlfn.IFS(M72&gt;=1,30,M72&lt;1,M72*30)</f>
        <v>0</v>
      </c>
      <c r="O72" s="54">
        <f t="shared" si="7"/>
        <v>0</v>
      </c>
      <c r="P72" s="52">
        <f t="shared" si="9"/>
        <v>0</v>
      </c>
      <c r="Q72" s="57" cm="1">
        <f t="array" ref="Q72">_xlfn.IFS(P72&gt;=1,30,P72&lt;1,P72*30)</f>
        <v>0</v>
      </c>
      <c r="R72" s="65">
        <f t="shared" si="10"/>
        <v>0</v>
      </c>
      <c r="S72" s="57" cm="1">
        <f t="array" ref="S72">_xlfn.IFS(R72&gt;=0.15,10,R72&lt;0.15,R72/0.15*10)</f>
        <v>0</v>
      </c>
      <c r="T72" s="60"/>
      <c r="U72" s="58"/>
      <c r="V72" s="62">
        <f t="shared" si="11"/>
        <v>0</v>
      </c>
      <c r="W72" s="63" t="str">
        <f t="shared" si="12"/>
        <v>不合格</v>
      </c>
      <c r="X72" s="84"/>
      <c r="Y72" s="84"/>
      <c r="Z72" s="84"/>
      <c r="AA72" s="84"/>
      <c r="AB72" s="84"/>
    </row>
    <row r="73" spans="1:28" ht="24.95" customHeight="1">
      <c r="A73" s="34" t="s">
        <v>147</v>
      </c>
      <c r="B73" s="35">
        <v>70</v>
      </c>
      <c r="C73" s="35">
        <v>20014424</v>
      </c>
      <c r="D73" s="35" t="s">
        <v>864</v>
      </c>
      <c r="E73" s="33">
        <v>130.49639999999999</v>
      </c>
      <c r="F73" s="35" t="s">
        <v>863</v>
      </c>
      <c r="G73" s="35">
        <v>0</v>
      </c>
      <c r="H73" s="35">
        <v>0</v>
      </c>
      <c r="I73" s="35">
        <v>0</v>
      </c>
      <c r="J73" s="36">
        <v>0</v>
      </c>
      <c r="K73" s="36">
        <v>0</v>
      </c>
      <c r="L73" s="83">
        <v>1400</v>
      </c>
      <c r="M73" s="52">
        <f t="shared" si="8"/>
        <v>0</v>
      </c>
      <c r="N73" s="57" cm="1">
        <f t="array" ref="N73">_xlfn.IFS(M73&gt;=1,30,M73&lt;1,M73*30)</f>
        <v>0</v>
      </c>
      <c r="O73" s="54">
        <f t="shared" si="7"/>
        <v>0</v>
      </c>
      <c r="P73" s="52">
        <f t="shared" si="9"/>
        <v>0</v>
      </c>
      <c r="Q73" s="57" cm="1">
        <f t="array" ref="Q73">_xlfn.IFS(P73&gt;=1,30,P73&lt;1,P73*30)</f>
        <v>0</v>
      </c>
      <c r="R73" s="65">
        <f t="shared" si="10"/>
        <v>0</v>
      </c>
      <c r="S73" s="57" cm="1">
        <f t="array" ref="S73">_xlfn.IFS(R73&gt;=0.15,10,R73&lt;0.15,R73/0.15*10)</f>
        <v>0</v>
      </c>
      <c r="T73" s="60"/>
      <c r="U73" s="58"/>
      <c r="V73" s="62">
        <f t="shared" si="11"/>
        <v>0</v>
      </c>
      <c r="W73" s="63" t="str">
        <f t="shared" si="12"/>
        <v>不合格</v>
      </c>
      <c r="X73" s="84"/>
      <c r="Y73" s="84"/>
      <c r="Z73" s="84"/>
      <c r="AA73" s="84"/>
      <c r="AB73" s="84"/>
    </row>
    <row r="74" spans="1:28" ht="24.95" customHeight="1">
      <c r="A74" s="34" t="s">
        <v>147</v>
      </c>
      <c r="B74" s="35">
        <v>71</v>
      </c>
      <c r="C74" s="35">
        <v>20124350</v>
      </c>
      <c r="D74" s="35" t="s">
        <v>867</v>
      </c>
      <c r="E74" s="33">
        <v>178.4</v>
      </c>
      <c r="F74" s="35" t="s">
        <v>863</v>
      </c>
      <c r="G74" s="35">
        <v>0</v>
      </c>
      <c r="H74" s="35">
        <v>0</v>
      </c>
      <c r="I74" s="35">
        <v>0</v>
      </c>
      <c r="J74" s="36">
        <v>0</v>
      </c>
      <c r="K74" s="36">
        <v>0</v>
      </c>
      <c r="L74" s="83">
        <v>1400</v>
      </c>
      <c r="M74" s="52">
        <f t="shared" si="8"/>
        <v>0</v>
      </c>
      <c r="N74" s="57" cm="1">
        <f t="array" ref="N74">_xlfn.IFS(M74&gt;=1,30,M74&lt;1,M74*30)</f>
        <v>0</v>
      </c>
      <c r="O74" s="54">
        <f t="shared" si="7"/>
        <v>0</v>
      </c>
      <c r="P74" s="52">
        <f t="shared" si="9"/>
        <v>0</v>
      </c>
      <c r="Q74" s="57" cm="1">
        <f t="array" ref="Q74">_xlfn.IFS(P74&gt;=1,30,P74&lt;1,P74*30)</f>
        <v>0</v>
      </c>
      <c r="R74" s="65">
        <f t="shared" si="10"/>
        <v>0</v>
      </c>
      <c r="S74" s="57" cm="1">
        <f t="array" ref="S74">_xlfn.IFS(R74&gt;=0.15,10,R74&lt;0.15,R74/0.15*10)</f>
        <v>0</v>
      </c>
      <c r="T74" s="60"/>
      <c r="U74" s="58"/>
      <c r="V74" s="62">
        <f t="shared" si="11"/>
        <v>0</v>
      </c>
      <c r="W74" s="63" t="str">
        <f t="shared" si="12"/>
        <v>不合格</v>
      </c>
      <c r="X74" s="84"/>
      <c r="Y74" s="84"/>
      <c r="Z74" s="84"/>
      <c r="AA74" s="84"/>
      <c r="AB74" s="84"/>
    </row>
    <row r="75" spans="1:28" ht="24.95" customHeight="1">
      <c r="A75" s="34" t="s">
        <v>147</v>
      </c>
      <c r="B75" s="35">
        <v>72</v>
      </c>
      <c r="C75" s="35">
        <v>20013200</v>
      </c>
      <c r="D75" s="35" t="s">
        <v>862</v>
      </c>
      <c r="E75" s="33">
        <v>79.583600000000004</v>
      </c>
      <c r="F75" s="35" t="s">
        <v>863</v>
      </c>
      <c r="G75" s="35">
        <v>5793.65</v>
      </c>
      <c r="H75" s="35">
        <v>24</v>
      </c>
      <c r="I75" s="35">
        <v>454</v>
      </c>
      <c r="J75" s="36">
        <v>3950</v>
      </c>
      <c r="K75" s="36">
        <v>0</v>
      </c>
      <c r="L75" s="83">
        <v>1400</v>
      </c>
      <c r="M75" s="52">
        <f t="shared" si="8"/>
        <v>4.1383214285714285</v>
      </c>
      <c r="N75" s="57" cm="1">
        <f t="array" ref="N75">_xlfn.IFS(M75&gt;=1,30,M75&lt;1,M75*30)</f>
        <v>30</v>
      </c>
      <c r="O75" s="54">
        <f t="shared" si="7"/>
        <v>4.9633341542729909E-3</v>
      </c>
      <c r="P75" s="52">
        <f t="shared" si="9"/>
        <v>0.62827014611050513</v>
      </c>
      <c r="Q75" s="57" cm="1">
        <f t="array" ref="Q75">_xlfn.IFS(P75&gt;=1,30,P75&lt;1,P75*30)</f>
        <v>18.848104383315153</v>
      </c>
      <c r="R75" s="65">
        <f t="shared" si="10"/>
        <v>0</v>
      </c>
      <c r="S75" s="57" cm="1">
        <f t="array" ref="S75">_xlfn.IFS(R75&gt;=0.15,10,R75&lt;0.15,R75/0.15*10)</f>
        <v>0</v>
      </c>
      <c r="T75" s="60"/>
      <c r="U75" s="58"/>
      <c r="V75" s="62">
        <f t="shared" si="11"/>
        <v>48.848104383315153</v>
      </c>
      <c r="W75" s="63" t="str">
        <f t="shared" si="12"/>
        <v>不合格</v>
      </c>
      <c r="X75" s="84"/>
      <c r="Y75" s="84"/>
      <c r="Z75" s="84"/>
      <c r="AA75" s="84"/>
      <c r="AB75" s="84"/>
    </row>
    <row r="76" spans="1:28" ht="24.95" customHeight="1">
      <c r="A76" s="34" t="s">
        <v>147</v>
      </c>
      <c r="B76" s="35">
        <v>73</v>
      </c>
      <c r="C76" s="35" t="s">
        <v>1301</v>
      </c>
      <c r="D76" s="35" t="s">
        <v>699</v>
      </c>
      <c r="E76" s="33">
        <v>54.98</v>
      </c>
      <c r="F76" s="35" t="s">
        <v>857</v>
      </c>
      <c r="G76" s="35">
        <v>0</v>
      </c>
      <c r="H76" s="35">
        <v>0</v>
      </c>
      <c r="I76" s="35">
        <v>0</v>
      </c>
      <c r="J76" s="36">
        <v>0</v>
      </c>
      <c r="K76" s="36">
        <v>0</v>
      </c>
      <c r="L76" s="83">
        <v>800</v>
      </c>
      <c r="M76" s="52">
        <f t="shared" si="8"/>
        <v>0</v>
      </c>
      <c r="N76" s="57" cm="1">
        <f t="array" ref="N76">_xlfn.IFS(M76&gt;=1,30,M76&lt;1,M76*30)</f>
        <v>0</v>
      </c>
      <c r="O76" s="54">
        <f t="shared" si="7"/>
        <v>0</v>
      </c>
      <c r="P76" s="52">
        <f t="shared" si="9"/>
        <v>0</v>
      </c>
      <c r="Q76" s="57" cm="1">
        <f t="array" ref="Q76">_xlfn.IFS(P76&gt;=1,30,P76&lt;1,P76*30)</f>
        <v>0</v>
      </c>
      <c r="R76" s="65">
        <f t="shared" si="10"/>
        <v>0</v>
      </c>
      <c r="S76" s="57" cm="1">
        <f t="array" ref="S76">_xlfn.IFS(R76&gt;=0.15,10,R76&lt;0.15,R76/0.15*10)</f>
        <v>0</v>
      </c>
      <c r="T76" s="60"/>
      <c r="U76" s="58"/>
      <c r="V76" s="62">
        <f t="shared" si="11"/>
        <v>0</v>
      </c>
      <c r="W76" s="63" t="str">
        <f t="shared" si="12"/>
        <v>不合格</v>
      </c>
      <c r="X76" s="84"/>
      <c r="Y76" s="84"/>
      <c r="Z76" s="84"/>
      <c r="AA76" s="84"/>
      <c r="AB76" s="84"/>
    </row>
    <row r="77" spans="1:28" ht="24.95" customHeight="1">
      <c r="A77" s="34" t="s">
        <v>147</v>
      </c>
      <c r="B77" s="35">
        <v>74</v>
      </c>
      <c r="C77" s="35">
        <v>20154128</v>
      </c>
      <c r="D77" s="35" t="s">
        <v>860</v>
      </c>
      <c r="E77" s="33">
        <v>75</v>
      </c>
      <c r="F77" s="35" t="s">
        <v>861</v>
      </c>
      <c r="G77" s="35">
        <v>0</v>
      </c>
      <c r="H77" s="35">
        <v>0</v>
      </c>
      <c r="I77" s="35">
        <v>0</v>
      </c>
      <c r="J77" s="36">
        <v>0</v>
      </c>
      <c r="K77" s="36">
        <v>0</v>
      </c>
      <c r="L77" s="83">
        <v>1400</v>
      </c>
      <c r="M77" s="52">
        <f t="shared" si="8"/>
        <v>0</v>
      </c>
      <c r="N77" s="57" cm="1">
        <f t="array" ref="N77">_xlfn.IFS(M77&gt;=1,30,M77&lt;1,M77*30)</f>
        <v>0</v>
      </c>
      <c r="O77" s="54">
        <f t="shared" si="7"/>
        <v>0</v>
      </c>
      <c r="P77" s="52">
        <f t="shared" si="9"/>
        <v>0</v>
      </c>
      <c r="Q77" s="57" cm="1">
        <f t="array" ref="Q77">_xlfn.IFS(P77&gt;=1,30,P77&lt;1,P77*30)</f>
        <v>0</v>
      </c>
      <c r="R77" s="65">
        <f t="shared" si="10"/>
        <v>0</v>
      </c>
      <c r="S77" s="57" cm="1">
        <f t="array" ref="S77">_xlfn.IFS(R77&gt;=0.15,10,R77&lt;0.15,R77/0.15*10)</f>
        <v>0</v>
      </c>
      <c r="T77" s="60"/>
      <c r="U77" s="58"/>
      <c r="V77" s="62">
        <f t="shared" si="11"/>
        <v>0</v>
      </c>
      <c r="W77" s="63" t="str">
        <f t="shared" si="12"/>
        <v>不合格</v>
      </c>
      <c r="X77" s="84"/>
      <c r="Y77" s="84"/>
      <c r="Z77" s="84"/>
      <c r="AA77" s="84"/>
      <c r="AB77" s="84"/>
    </row>
    <row r="78" spans="1:28" ht="24.95" customHeight="1">
      <c r="A78" s="34" t="s">
        <v>147</v>
      </c>
      <c r="B78" s="35">
        <v>75</v>
      </c>
      <c r="C78" s="35">
        <v>20111960</v>
      </c>
      <c r="D78" s="35" t="s">
        <v>7</v>
      </c>
      <c r="E78" s="33">
        <v>125.9</v>
      </c>
      <c r="F78" s="35" t="s">
        <v>859</v>
      </c>
      <c r="G78" s="35">
        <v>0</v>
      </c>
      <c r="H78" s="35">
        <v>0</v>
      </c>
      <c r="I78" s="35">
        <v>0</v>
      </c>
      <c r="J78" s="36">
        <v>0</v>
      </c>
      <c r="K78" s="36">
        <v>0</v>
      </c>
      <c r="L78" s="83">
        <v>1400</v>
      </c>
      <c r="M78" s="52">
        <f t="shared" si="8"/>
        <v>0</v>
      </c>
      <c r="N78" s="57" cm="1">
        <f t="array" ref="N78">_xlfn.IFS(M78&gt;=1,30,M78&lt;1,M78*30)</f>
        <v>0</v>
      </c>
      <c r="O78" s="54">
        <f t="shared" si="7"/>
        <v>0</v>
      </c>
      <c r="P78" s="52">
        <f t="shared" si="9"/>
        <v>0</v>
      </c>
      <c r="Q78" s="57" cm="1">
        <f t="array" ref="Q78">_xlfn.IFS(P78&gt;=1,30,P78&lt;1,P78*30)</f>
        <v>0</v>
      </c>
      <c r="R78" s="65">
        <f t="shared" si="10"/>
        <v>0</v>
      </c>
      <c r="S78" s="57" cm="1">
        <f t="array" ref="S78">_xlfn.IFS(R78&gt;=0.15,10,R78&lt;0.15,R78/0.15*10)</f>
        <v>0</v>
      </c>
      <c r="T78" s="60"/>
      <c r="U78" s="58"/>
      <c r="V78" s="62">
        <f t="shared" si="11"/>
        <v>0</v>
      </c>
      <c r="W78" s="63" t="str">
        <f t="shared" si="12"/>
        <v>不合格</v>
      </c>
      <c r="X78" s="84"/>
      <c r="Y78" s="84"/>
      <c r="Z78" s="84"/>
      <c r="AA78" s="84"/>
      <c r="AB78" s="84"/>
    </row>
    <row r="79" spans="1:28" ht="24.95" customHeight="1">
      <c r="A79" s="34" t="s">
        <v>147</v>
      </c>
      <c r="B79" s="35">
        <v>76</v>
      </c>
      <c r="C79" s="35">
        <v>20060289</v>
      </c>
      <c r="D79" s="35" t="s">
        <v>858</v>
      </c>
      <c r="E79" s="33">
        <v>70</v>
      </c>
      <c r="F79" s="35" t="s">
        <v>859</v>
      </c>
      <c r="G79" s="35">
        <v>0</v>
      </c>
      <c r="H79" s="35">
        <v>0</v>
      </c>
      <c r="I79" s="35">
        <v>0</v>
      </c>
      <c r="J79" s="36">
        <v>0</v>
      </c>
      <c r="K79" s="36">
        <v>0</v>
      </c>
      <c r="L79" s="83">
        <v>1400</v>
      </c>
      <c r="M79" s="52">
        <f t="shared" si="8"/>
        <v>0</v>
      </c>
      <c r="N79" s="57" cm="1">
        <f t="array" ref="N79">_xlfn.IFS(M79&gt;=1,30,M79&lt;1,M79*30)</f>
        <v>0</v>
      </c>
      <c r="O79" s="54">
        <f t="shared" si="7"/>
        <v>0</v>
      </c>
      <c r="P79" s="52">
        <f t="shared" si="9"/>
        <v>0</v>
      </c>
      <c r="Q79" s="57" cm="1">
        <f t="array" ref="Q79">_xlfn.IFS(P79&gt;=1,30,P79&lt;1,P79*30)</f>
        <v>0</v>
      </c>
      <c r="R79" s="65">
        <f t="shared" si="10"/>
        <v>0</v>
      </c>
      <c r="S79" s="57" cm="1">
        <f t="array" ref="S79">_xlfn.IFS(R79&gt;=0.15,10,R79&lt;0.15,R79/0.15*10)</f>
        <v>0</v>
      </c>
      <c r="T79" s="60"/>
      <c r="U79" s="58"/>
      <c r="V79" s="62">
        <f t="shared" si="11"/>
        <v>0</v>
      </c>
      <c r="W79" s="63" t="str">
        <f t="shared" si="12"/>
        <v>不合格</v>
      </c>
      <c r="X79" s="84"/>
      <c r="Y79" s="84"/>
      <c r="Z79" s="84"/>
      <c r="AA79" s="84"/>
      <c r="AB79" s="84"/>
    </row>
  </sheetData>
  <sheetProtection sheet="1" objects="1" scenarios="1" formatCells="0" formatColumns="0" formatRows="0" sort="0" autoFilter="0" pivotTables="0"/>
  <mergeCells count="1">
    <mergeCell ref="D1:S1"/>
  </mergeCells>
  <phoneticPr fontId="1" type="noConversion"/>
  <conditionalFormatting sqref="C2:C3">
    <cfRule type="duplicateValues" dxfId="4" priority="3"/>
    <cfRule type="duplicateValues" dxfId="3" priority="4"/>
  </conditionalFormatting>
  <conditionalFormatting sqref="C2:C3">
    <cfRule type="duplicateValues" dxfId="2" priority="5"/>
  </conditionalFormatting>
  <conditionalFormatting sqref="C4:C79">
    <cfRule type="duplicateValues" dxfId="1" priority="1"/>
    <cfRule type="duplicateValues" dxfId="0" priority="2"/>
  </conditionalFormatting>
  <dataValidations count="1">
    <dataValidation type="list" allowBlank="1" showInputMessage="1" showErrorMessage="1" sqref="T3:T79" xr:uid="{6447474A-0736-4ADE-9EE3-4AD2A7418B6B}">
      <formula1>"优秀,一般,较差"</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命名范围</vt:lpstr>
      </vt:variant>
      <vt:variant>
        <vt:i4>2</vt:i4>
      </vt:variant>
    </vt:vector>
  </HeadingPairs>
  <TitlesOfParts>
    <vt:vector size="23" baseType="lpstr">
      <vt:lpstr>参与考核单位</vt:lpstr>
      <vt:lpstr>01电气</vt:lpstr>
      <vt:lpstr>02动科</vt:lpstr>
      <vt:lpstr>03分测</vt:lpstr>
      <vt:lpstr>04碳酸钙</vt:lpstr>
      <vt:lpstr>05海洋</vt:lpstr>
      <vt:lpstr>06化院</vt:lpstr>
      <vt:lpstr>07机械</vt:lpstr>
      <vt:lpstr>08计科</vt:lpstr>
      <vt:lpstr>09金属中心</vt:lpstr>
      <vt:lpstr>10林学</vt:lpstr>
      <vt:lpstr>11马院</vt:lpstr>
      <vt:lpstr>12农学</vt:lpstr>
      <vt:lpstr>13轻工</vt:lpstr>
      <vt:lpstr>14生科</vt:lpstr>
      <vt:lpstr>15土木</vt:lpstr>
      <vt:lpstr>16文学</vt:lpstr>
      <vt:lpstr>17物理</vt:lpstr>
      <vt:lpstr>18国重</vt:lpstr>
      <vt:lpstr>19医学院</vt:lpstr>
      <vt:lpstr>20资环材</vt:lpstr>
      <vt:lpstr>参与考核单位!Print_Area</vt:lpstr>
      <vt:lpstr>参与考核单位!Print_Titles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张凯</dc:creator>
  <cp:lastModifiedBy>余海萍</cp:lastModifiedBy>
  <cp:lastPrinted>2025-04-11T02:58:11Z</cp:lastPrinted>
  <dcterms:created xsi:type="dcterms:W3CDTF">2015-06-05T18:19:34Z</dcterms:created>
  <dcterms:modified xsi:type="dcterms:W3CDTF">2025-04-11T03:45:28Z</dcterms:modified>
</cp:coreProperties>
</file>